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ger\Documents\Sommerhus\"/>
    </mc:Choice>
  </mc:AlternateContent>
  <xr:revisionPtr revIDLastSave="0" documentId="13_ncr:1_{BDB3CE8E-D0F9-4289-9D7F-BF694424DA9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udget 2025" sheetId="5" r:id="rId1"/>
    <sheet name="Regnskab 2024" sheetId="4" r:id="rId2"/>
    <sheet name="Bankudtræk" sheetId="8" r:id="rId3"/>
  </sheets>
  <calcPr calcId="181029"/>
</workbook>
</file>

<file path=xl/calcChain.xml><?xml version="1.0" encoding="utf-8"?>
<calcChain xmlns="http://schemas.openxmlformats.org/spreadsheetml/2006/main">
  <c r="M26" i="5" l="1"/>
  <c r="M33" i="5"/>
  <c r="M13" i="5"/>
  <c r="L33" i="5"/>
  <c r="K33" i="5"/>
  <c r="J33" i="5"/>
  <c r="J34" i="5" s="1"/>
  <c r="J36" i="5" s="1"/>
  <c r="I33" i="5"/>
  <c r="I34" i="5" s="1"/>
  <c r="I36" i="5" s="1"/>
  <c r="H33" i="5"/>
  <c r="G33" i="5"/>
  <c r="E33" i="5"/>
  <c r="C33" i="5"/>
  <c r="B33" i="5"/>
  <c r="F32" i="5"/>
  <c r="D32" i="5"/>
  <c r="F31" i="5"/>
  <c r="F33" i="5" s="1"/>
  <c r="F34" i="5" s="1"/>
  <c r="F36" i="5" s="1"/>
  <c r="D31" i="5"/>
  <c r="D33" i="5" s="1"/>
  <c r="J28" i="5"/>
  <c r="F28" i="5"/>
  <c r="L26" i="5"/>
  <c r="K26" i="5"/>
  <c r="J26" i="5"/>
  <c r="I26" i="5"/>
  <c r="H26" i="5"/>
  <c r="G26" i="5"/>
  <c r="F26" i="5"/>
  <c r="E26" i="5"/>
  <c r="D26" i="5"/>
  <c r="D24" i="5"/>
  <c r="C24" i="5"/>
  <c r="C26" i="5" s="1"/>
  <c r="L13" i="5"/>
  <c r="L28" i="5" s="1"/>
  <c r="L34" i="5" s="1"/>
  <c r="L36" i="5" s="1"/>
  <c r="K13" i="5"/>
  <c r="K28" i="5" s="1"/>
  <c r="J13" i="5"/>
  <c r="I13" i="5"/>
  <c r="I28" i="5" s="1"/>
  <c r="H13" i="5"/>
  <c r="H28" i="5" s="1"/>
  <c r="H34" i="5" s="1"/>
  <c r="H36" i="5" s="1"/>
  <c r="G13" i="5"/>
  <c r="G28" i="5" s="1"/>
  <c r="F13" i="5"/>
  <c r="E13" i="5"/>
  <c r="E28" i="5" s="1"/>
  <c r="D13" i="5"/>
  <c r="D28" i="5" s="1"/>
  <c r="C13" i="5"/>
  <c r="C28" i="5" s="1"/>
  <c r="B13" i="5"/>
  <c r="B99" i="4"/>
  <c r="C87" i="4"/>
  <c r="E87" i="4"/>
  <c r="L87" i="4" s="1"/>
  <c r="B93" i="4" s="1"/>
  <c r="F87" i="4"/>
  <c r="G87" i="4"/>
  <c r="H87" i="4"/>
  <c r="I87" i="4"/>
  <c r="J87" i="4"/>
  <c r="K87" i="4"/>
  <c r="D87" i="4"/>
  <c r="M28" i="5" l="1"/>
  <c r="M34" i="5" s="1"/>
  <c r="M36" i="5" s="1"/>
  <c r="G34" i="5"/>
  <c r="G36" i="5" s="1"/>
  <c r="K34" i="5"/>
  <c r="K36" i="5" s="1"/>
  <c r="B94" i="4"/>
  <c r="B92" i="4"/>
</calcChain>
</file>

<file path=xl/sharedStrings.xml><?xml version="1.0" encoding="utf-8"?>
<sst xmlns="http://schemas.openxmlformats.org/spreadsheetml/2006/main" count="396" uniqueCount="171">
  <si>
    <t>Dato</t>
  </si>
  <si>
    <t>Tekst</t>
  </si>
  <si>
    <t>Beløb</t>
  </si>
  <si>
    <t>Saldo</t>
  </si>
  <si>
    <t>27.12.2024</t>
  </si>
  <si>
    <t>Hjemmesiden (Jens)</t>
  </si>
  <si>
    <t>20.12.2024</t>
  </si>
  <si>
    <t>Rente</t>
  </si>
  <si>
    <t>18.12.2024</t>
  </si>
  <si>
    <t>Martin 20/12-28/12        -Se medd.</t>
  </si>
  <si>
    <t>17.12.2024</t>
  </si>
  <si>
    <t>Elektriker blinkende lys</t>
  </si>
  <si>
    <t>02.12.2024</t>
  </si>
  <si>
    <t>BS NRGI ELHANDEL A/S</t>
  </si>
  <si>
    <t>Fibia kortbetaling</t>
  </si>
  <si>
    <t>18.11.2024</t>
  </si>
  <si>
    <t>emilie/marian 15-17       -Se medd.</t>
  </si>
  <si>
    <t>11.11.2024</t>
  </si>
  <si>
    <t>BS NORDSAMSØ VANDVÆRK A.M.B.A</t>
  </si>
  <si>
    <t>07.11.2024</t>
  </si>
  <si>
    <t>Jes 7.-10/11              -Se medd.</t>
  </si>
  <si>
    <t>01.11.2024</t>
  </si>
  <si>
    <t>09.10.2024</t>
  </si>
  <si>
    <t>Jes 9.-24/10              -Se medd.</t>
  </si>
  <si>
    <t>08.10.2024</t>
  </si>
  <si>
    <t>Keld sommerhus            -Se medd.</t>
  </si>
  <si>
    <t>01.10.2024</t>
  </si>
  <si>
    <t>20.09.2024</t>
  </si>
  <si>
    <t>13.09.2024</t>
  </si>
  <si>
    <t>Jes Uge 38 + 22.-24/9     -Se medd.</t>
  </si>
  <si>
    <t>10.09.2024</t>
  </si>
  <si>
    <t>Sengetæppe t/NV-værelse</t>
  </si>
  <si>
    <t>Bundlodder og lamelkæde</t>
  </si>
  <si>
    <t>03.09.2024</t>
  </si>
  <si>
    <t>Solvejg  uge 37           -Se medd.</t>
  </si>
  <si>
    <t>02.09.2024</t>
  </si>
  <si>
    <t>30.08.2024</t>
  </si>
  <si>
    <t>Martin w uge 33           -Se medd.</t>
  </si>
  <si>
    <t>27.08.2024</t>
  </si>
  <si>
    <t>Morten/Martin uge 35      -Se medd.</t>
  </si>
  <si>
    <t>26.08.2024</t>
  </si>
  <si>
    <t>Uge 36 Claus+Hanne        -Se medd.</t>
  </si>
  <si>
    <t>16.08.2024</t>
  </si>
  <si>
    <t>Røgalarmer/tragt med si (benzin)</t>
  </si>
  <si>
    <t>Jes uge 34                -Se medd.</t>
  </si>
  <si>
    <t>15.08.2024</t>
  </si>
  <si>
    <t>BS SAMSØ KOMMUNE</t>
  </si>
  <si>
    <t>12.08.2024</t>
  </si>
  <si>
    <t>01.08.2024</t>
  </si>
  <si>
    <t>24.07.2024</t>
  </si>
  <si>
    <t>Uge 31 Claus              -Se medd.</t>
  </si>
  <si>
    <t>19.07.2024</t>
  </si>
  <si>
    <t>Solvejg  uge 30           -Se medd.</t>
  </si>
  <si>
    <t>16.07.2024</t>
  </si>
  <si>
    <t>Jens uge 29               -Se medd.</t>
  </si>
  <si>
    <t>05.07.2024</t>
  </si>
  <si>
    <t>Jens uge 26,27            -Se medd.</t>
  </si>
  <si>
    <t>01.07.2024</t>
  </si>
  <si>
    <t>26.06.2024</t>
  </si>
  <si>
    <t>Peter uge 28              -Se medd.</t>
  </si>
  <si>
    <t>20.06.2024</t>
  </si>
  <si>
    <t>11.06.2024</t>
  </si>
  <si>
    <t>Sommerhus keld            -Se medd.</t>
  </si>
  <si>
    <t>Solvejg  uge 25           -Se medd.</t>
  </si>
  <si>
    <t>03.06.2024</t>
  </si>
  <si>
    <t>31.05.2024</t>
  </si>
  <si>
    <t>Marianne rest uge 21      -Se medd.</t>
  </si>
  <si>
    <t>22.05.2024</t>
  </si>
  <si>
    <t>marianne 17-21 maj        -Se medd.</t>
  </si>
  <si>
    <t>21.05.2024</t>
  </si>
  <si>
    <t>Brusearmatur Solvejg</t>
  </si>
  <si>
    <t>17.05.2024</t>
  </si>
  <si>
    <t>Jens uge 20               -Se medd.</t>
  </si>
  <si>
    <t>15.05.2024</t>
  </si>
  <si>
    <t>Vinglas og fluenet</t>
  </si>
  <si>
    <t>13.05.2024</t>
  </si>
  <si>
    <t>01.05.2024</t>
  </si>
  <si>
    <t>25.04.2024</t>
  </si>
  <si>
    <t>Jan/Michelle uge 32       -Se medd.</t>
  </si>
  <si>
    <t>30/5-1/6 Jan/Conni        -Se medd.</t>
  </si>
  <si>
    <t>22.04.2024</t>
  </si>
  <si>
    <t>Uge 18 Jennie/Morten      -Se medd.</t>
  </si>
  <si>
    <t>12.04.2024</t>
  </si>
  <si>
    <t>Solvejg uge 16            -Se medd.</t>
  </si>
  <si>
    <t>02.04.2024</t>
  </si>
  <si>
    <t>Benzin plæneklipper</t>
  </si>
  <si>
    <t>Til Lønkonto (Nem-konto)</t>
  </si>
  <si>
    <t>Solvejg udlæg hybenbuskrydder</t>
  </si>
  <si>
    <t>Jes 30/3-7/4              -Se medd.</t>
  </si>
  <si>
    <t>20.03.2024</t>
  </si>
  <si>
    <t>Nøgleboks</t>
  </si>
  <si>
    <t>Uge 13 Claus              -Se medd.</t>
  </si>
  <si>
    <t>14.03.2024</t>
  </si>
  <si>
    <t>Jes 14-17/3               -Se medd.</t>
  </si>
  <si>
    <t>11.03.2024</t>
  </si>
  <si>
    <t>Generalforsamling mad/drikkelse</t>
  </si>
  <si>
    <t>01.03.2024</t>
  </si>
  <si>
    <t>16.02.2024</t>
  </si>
  <si>
    <t>Jes 17-19/2               -Se medd.</t>
  </si>
  <si>
    <t>15.02.2024</t>
  </si>
  <si>
    <t>12.02.2024</t>
  </si>
  <si>
    <t>01.02.2024</t>
  </si>
  <si>
    <t>31.01.2024</t>
  </si>
  <si>
    <t>Jens Waldstrøm Fritidshusforsikr</t>
  </si>
  <si>
    <t>Bidrag fra Solvejg        -Se medd.</t>
  </si>
  <si>
    <t>Jens 2024                 -Se medd.</t>
  </si>
  <si>
    <t>15.01.2024</t>
  </si>
  <si>
    <t>Årlig indskud Martin/Jes  -Se medd.</t>
  </si>
  <si>
    <t>12.01.2024</t>
  </si>
  <si>
    <t>Keld/Jan Årlig 2024       -Se medd.</t>
  </si>
  <si>
    <t>10.01.2024</t>
  </si>
  <si>
    <t>Herrestrup 2024           -Se medd.</t>
  </si>
  <si>
    <t>08.01.2024</t>
  </si>
  <si>
    <t>Hjemmesiden betalt af Jens</t>
  </si>
  <si>
    <t>02.01.2024</t>
  </si>
  <si>
    <t>Jes 1. - 8. januar        -Se medd.</t>
  </si>
  <si>
    <t>29.12.2023</t>
  </si>
  <si>
    <t>Tranebjerg tømrerforretning</t>
  </si>
  <si>
    <t>Jes 30-31. dec            -Se medd.</t>
  </si>
  <si>
    <t>dato</t>
  </si>
  <si>
    <t>XL-Byg trillebør mm</t>
  </si>
  <si>
    <t>Indtægter</t>
  </si>
  <si>
    <t>Vand</t>
  </si>
  <si>
    <t>El</t>
  </si>
  <si>
    <t>Forsikr./Hjemmeside</t>
  </si>
  <si>
    <t>Fibia</t>
  </si>
  <si>
    <t>Græs/Hæk/Hyben</t>
  </si>
  <si>
    <t>Vedligehold mm.</t>
  </si>
  <si>
    <t>Ejendomsskat</t>
  </si>
  <si>
    <t>Udlejet 211 dage i 2024</t>
  </si>
  <si>
    <t>Udgifter</t>
  </si>
  <si>
    <t>Sum</t>
  </si>
  <si>
    <t>overskud 2024</t>
  </si>
  <si>
    <t>Saldo 1. jan 2024</t>
  </si>
  <si>
    <t>Saldo 31. dec. 2024</t>
  </si>
  <si>
    <t>Overskud i 2024</t>
  </si>
  <si>
    <t>OBS Havemand 2024  afregnes først i januar 2025, 3.500 kr</t>
  </si>
  <si>
    <t>Budget</t>
  </si>
  <si>
    <t>2020/uden terasse</t>
  </si>
  <si>
    <t>FORENINGEN SAMSØ BREDBÅND</t>
  </si>
  <si>
    <t>NORDSAMSØ VANDVÆRK A.M.B.A</t>
  </si>
  <si>
    <t>NRGI NET A/S</t>
  </si>
  <si>
    <t>SAMSØ KOMMUNE (fra 2024 renovation mv)</t>
  </si>
  <si>
    <t>Forsikringer/hjemmeside</t>
  </si>
  <si>
    <t>Boxer -2019/Fibia 2019-</t>
  </si>
  <si>
    <t>Kirkegård</t>
  </si>
  <si>
    <t>G-forsamling</t>
  </si>
  <si>
    <t>Faste udgifter</t>
  </si>
  <si>
    <t>Anskaffelser</t>
  </si>
  <si>
    <t>Plæneklipper</t>
  </si>
  <si>
    <t>Grotten</t>
  </si>
  <si>
    <t>Hus inde</t>
  </si>
  <si>
    <t>Årlig rengøring</t>
  </si>
  <si>
    <t>Havemand, hyben mm</t>
  </si>
  <si>
    <t>Køleskab/Varmepumpe</t>
  </si>
  <si>
    <t>Terrasse - tilbud</t>
  </si>
  <si>
    <t>Alle udgifter</t>
  </si>
  <si>
    <t>Årlig indbetaling</t>
  </si>
  <si>
    <t>Leje 140/150 dage a (100/150/200 kr)</t>
  </si>
  <si>
    <t>Leje / dag  200 kr</t>
  </si>
  <si>
    <t>indtægter</t>
  </si>
  <si>
    <t>Indtægter / overskud /underskud</t>
  </si>
  <si>
    <t xml:space="preserve">konto pr jan </t>
  </si>
  <si>
    <t>Balance</t>
  </si>
  <si>
    <t>OBS. Der skal indbetales ca 15.000 ekstra pr andel til terasse.</t>
  </si>
  <si>
    <t>OBS. Årligt bidrag ikke betalt</t>
  </si>
  <si>
    <t>Usikkerhed omkring eludgiften</t>
  </si>
  <si>
    <t>Hus ude - JAN UNDERSØGER REP. AF TAGREM (2023)</t>
  </si>
  <si>
    <t>Hus - Trænger til afrensning og maling (malet 2022)</t>
  </si>
  <si>
    <t>Uforudsete udgifter</t>
  </si>
  <si>
    <t>Angiver mulig reparation af træværk omkring øst- og sydsiden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</si>
</sst>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/>
    <xf numFmtId="4" fontId="5" fillId="0" borderId="0" xfId="0" applyNumberFormat="1" applyFont="1"/>
    <xf numFmtId="3" fontId="0" fillId="0" borderId="0" xfId="0" applyNumberFormat="1"/>
    <xf numFmtId="3" fontId="6" fillId="0" borderId="0" xfId="0" applyNumberFormat="1" applyFont="1"/>
    <xf numFmtId="3" fontId="0" fillId="0" borderId="0" xfId="0" applyNumberFormat="1" applyAlignment="1">
      <alignment wrapText="1"/>
    </xf>
    <xf numFmtId="3" fontId="1" fillId="0" borderId="0" xfId="0" applyNumberFormat="1" applyFont="1"/>
    <xf numFmtId="3" fontId="1" fillId="12" borderId="1" xfId="0" applyNumberFormat="1" applyFont="1" applyFill="1" applyBorder="1"/>
    <xf numFmtId="0" fontId="3" fillId="0" borderId="0" xfId="0" applyFont="1"/>
    <xf numFmtId="1" fontId="0" fillId="0" borderId="0" xfId="0" applyNumberFormat="1"/>
    <xf numFmtId="1" fontId="6" fillId="0" borderId="0" xfId="0" applyNumberFormat="1" applyFont="1"/>
    <xf numFmtId="1" fontId="7" fillId="0" borderId="0" xfId="0" applyNumberFormat="1" applyFont="1" applyAlignment="1">
      <alignment wrapText="1"/>
    </xf>
    <xf numFmtId="0" fontId="1" fillId="0" borderId="0" xfId="0" applyFont="1"/>
    <xf numFmtId="0" fontId="1" fillId="12" borderId="1" xfId="0" applyFont="1" applyFill="1" applyBorder="1"/>
    <xf numFmtId="3" fontId="8" fillId="0" borderId="0" xfId="0" applyNumberFormat="1" applyFont="1"/>
    <xf numFmtId="3" fontId="7" fillId="0" borderId="0" xfId="0" applyNumberFormat="1" applyFont="1" applyAlignment="1">
      <alignment wrapText="1"/>
    </xf>
    <xf numFmtId="3" fontId="9" fillId="0" borderId="0" xfId="0" applyNumberFormat="1" applyFont="1"/>
    <xf numFmtId="3" fontId="3" fillId="0" borderId="0" xfId="0" applyNumberFormat="1" applyFont="1"/>
    <xf numFmtId="3" fontId="10" fillId="0" borderId="0" xfId="0" applyNumberFormat="1" applyFont="1"/>
    <xf numFmtId="3" fontId="10" fillId="0" borderId="0" xfId="0" applyNumberFormat="1" applyFont="1" applyAlignment="1">
      <alignment wrapText="1"/>
    </xf>
    <xf numFmtId="3" fontId="10" fillId="12" borderId="1" xfId="0" applyNumberFormat="1" applyFont="1" applyFill="1" applyBorder="1" applyAlignment="1">
      <alignment wrapText="1"/>
    </xf>
    <xf numFmtId="3" fontId="2" fillId="0" borderId="0" xfId="0" applyNumberFormat="1" applyFont="1"/>
    <xf numFmtId="3" fontId="6" fillId="12" borderId="1" xfId="0" applyNumberFormat="1" applyFont="1" applyFill="1" applyBorder="1" applyAlignment="1">
      <alignment wrapText="1"/>
    </xf>
    <xf numFmtId="3" fontId="11" fillId="0" borderId="0" xfId="0" applyNumberFormat="1" applyFont="1"/>
    <xf numFmtId="3" fontId="10" fillId="12" borderId="0" xfId="0" applyNumberFormat="1" applyFont="1" applyFill="1" applyAlignment="1">
      <alignment wrapText="1"/>
    </xf>
    <xf numFmtId="3" fontId="8" fillId="12" borderId="0" xfId="0" applyNumberFormat="1" applyFont="1" applyFill="1"/>
    <xf numFmtId="3" fontId="10" fillId="12" borderId="1" xfId="0" applyNumberFormat="1" applyFont="1" applyFill="1" applyBorder="1"/>
    <xf numFmtId="3" fontId="10" fillId="12" borderId="0" xfId="0" applyNumberFormat="1" applyFont="1" applyFill="1"/>
    <xf numFmtId="3" fontId="2" fillId="0" borderId="0" xfId="0" applyNumberFormat="1" applyFont="1" applyAlignment="1">
      <alignment wrapText="1"/>
    </xf>
    <xf numFmtId="3" fontId="2" fillId="12" borderId="1" xfId="0" applyNumberFormat="1" applyFont="1" applyFill="1" applyBorder="1" applyAlignment="1">
      <alignment wrapText="1"/>
    </xf>
    <xf numFmtId="0" fontId="7" fillId="0" borderId="0" xfId="0" applyFont="1"/>
    <xf numFmtId="0" fontId="12" fillId="0" borderId="0" xfId="0" applyFont="1"/>
    <xf numFmtId="4" fontId="13" fillId="2" borderId="0" xfId="0" applyNumberFormat="1" applyFont="1" applyFill="1"/>
    <xf numFmtId="4" fontId="13" fillId="0" borderId="0" xfId="0" applyNumberFormat="1" applyFont="1"/>
    <xf numFmtId="4" fontId="13" fillId="7" borderId="0" xfId="0" applyNumberFormat="1" applyFont="1" applyFill="1"/>
    <xf numFmtId="4" fontId="13" fillId="8" borderId="0" xfId="0" applyNumberFormat="1" applyFont="1" applyFill="1"/>
    <xf numFmtId="4" fontId="13" fillId="3" borderId="0" xfId="0" applyNumberFormat="1" applyFont="1" applyFill="1"/>
    <xf numFmtId="4" fontId="13" fillId="4" borderId="0" xfId="0" applyNumberFormat="1" applyFont="1" applyFill="1"/>
    <xf numFmtId="4" fontId="13" fillId="5" borderId="0" xfId="0" applyNumberFormat="1" applyFont="1" applyFill="1"/>
    <xf numFmtId="4" fontId="13" fillId="9" borderId="0" xfId="0" applyNumberFormat="1" applyFont="1" applyFill="1"/>
    <xf numFmtId="4" fontId="13" fillId="6" borderId="0" xfId="0" applyNumberFormat="1" applyFont="1" applyFill="1"/>
    <xf numFmtId="0" fontId="14" fillId="2" borderId="0" xfId="0" applyFont="1" applyFill="1"/>
    <xf numFmtId="0" fontId="14" fillId="7" borderId="0" xfId="0" applyFont="1" applyFill="1"/>
    <xf numFmtId="0" fontId="14" fillId="8" borderId="0" xfId="0" applyFont="1" applyFill="1"/>
    <xf numFmtId="0" fontId="14" fillId="10" borderId="0" xfId="0" applyFont="1" applyFill="1"/>
    <xf numFmtId="0" fontId="14" fillId="4" borderId="0" xfId="0" applyFont="1" applyFill="1"/>
    <xf numFmtId="0" fontId="14" fillId="5" borderId="0" xfId="0" applyFont="1" applyFill="1"/>
    <xf numFmtId="0" fontId="14" fillId="11" borderId="0" xfId="0" applyFont="1" applyFill="1"/>
    <xf numFmtId="0" fontId="14" fillId="6" borderId="0" xfId="0" applyFont="1" applyFill="1"/>
    <xf numFmtId="0" fontId="14" fillId="0" borderId="0" xfId="0" applyFont="1"/>
    <xf numFmtId="4" fontId="1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DA8AE-FE63-4FD9-AEDC-FE4E647C74E7}">
  <dimension ref="A2:M39"/>
  <sheetViews>
    <sheetView tabSelected="1" workbookViewId="0">
      <selection activeCell="N38" sqref="N38"/>
    </sheetView>
  </sheetViews>
  <sheetFormatPr defaultRowHeight="15" x14ac:dyDescent="0.25"/>
  <cols>
    <col min="1" max="1" width="46" style="3" customWidth="1"/>
    <col min="2" max="4" width="9.140625" style="3"/>
    <col min="5" max="5" width="14.42578125" style="3" customWidth="1"/>
    <col min="6" max="6" width="12.140625" style="3" customWidth="1"/>
    <col min="7" max="7" width="9.140625" style="4"/>
    <col min="8" max="8" width="12.42578125" style="5" customWidth="1"/>
    <col min="9" max="9" width="9.140625" style="3"/>
    <col min="10" max="10" width="9.140625" style="6"/>
    <col min="11" max="11" width="10.85546875" style="7" customWidth="1"/>
    <col min="12" max="12" width="9.140625" style="8"/>
    <col min="13" max="13" width="10" customWidth="1"/>
  </cols>
  <sheetData>
    <row r="2" spans="1:13" x14ac:dyDescent="0.25">
      <c r="C2" s="3" t="s">
        <v>137</v>
      </c>
    </row>
    <row r="3" spans="1:13" ht="30" x14ac:dyDescent="0.25">
      <c r="B3" s="9">
        <v>2015</v>
      </c>
      <c r="C3" s="9">
        <v>2016</v>
      </c>
      <c r="D3" s="9">
        <v>2017</v>
      </c>
      <c r="E3" s="9">
        <v>2018</v>
      </c>
      <c r="F3" s="9">
        <v>2019</v>
      </c>
      <c r="G3" s="10">
        <v>2020</v>
      </c>
      <c r="H3" s="11" t="s">
        <v>138</v>
      </c>
      <c r="I3" s="9">
        <v>2021</v>
      </c>
      <c r="J3" s="12">
        <v>2022</v>
      </c>
      <c r="K3" s="13">
        <v>2023</v>
      </c>
      <c r="L3" s="8">
        <v>2024</v>
      </c>
      <c r="M3">
        <v>2025</v>
      </c>
    </row>
    <row r="4" spans="1:13" x14ac:dyDescent="0.25">
      <c r="A4" s="14" t="s">
        <v>130</v>
      </c>
      <c r="H4" s="15"/>
    </row>
    <row r="5" spans="1:13" x14ac:dyDescent="0.25">
      <c r="A5" s="3" t="s">
        <v>139</v>
      </c>
      <c r="B5" s="3">
        <v>1600</v>
      </c>
      <c r="C5" s="3">
        <v>1600</v>
      </c>
      <c r="D5" s="3">
        <v>2000</v>
      </c>
      <c r="E5" s="3">
        <v>2200</v>
      </c>
      <c r="F5" s="3">
        <v>2300</v>
      </c>
      <c r="G5" s="4">
        <v>700</v>
      </c>
      <c r="H5" s="15">
        <v>700</v>
      </c>
      <c r="I5" s="3">
        <v>150</v>
      </c>
      <c r="J5" s="12">
        <v>150</v>
      </c>
      <c r="K5" s="13">
        <v>150</v>
      </c>
      <c r="M5" s="8"/>
    </row>
    <row r="6" spans="1:13" x14ac:dyDescent="0.25">
      <c r="A6" s="3" t="s">
        <v>140</v>
      </c>
      <c r="B6" s="3">
        <v>3050</v>
      </c>
      <c r="C6" s="3">
        <v>3500</v>
      </c>
      <c r="D6" s="3">
        <v>3500</v>
      </c>
      <c r="E6" s="3">
        <v>4000</v>
      </c>
      <c r="F6" s="3">
        <v>4200</v>
      </c>
      <c r="G6" s="4">
        <v>4400</v>
      </c>
      <c r="H6" s="15">
        <v>4400</v>
      </c>
      <c r="I6" s="3">
        <v>5000</v>
      </c>
      <c r="J6" s="6">
        <v>7000</v>
      </c>
      <c r="K6" s="7">
        <v>7000</v>
      </c>
      <c r="L6" s="8">
        <v>5000</v>
      </c>
      <c r="M6" s="8">
        <v>5500</v>
      </c>
    </row>
    <row r="7" spans="1:13" x14ac:dyDescent="0.25">
      <c r="A7" s="3" t="s">
        <v>141</v>
      </c>
      <c r="B7" s="3">
        <v>6843</v>
      </c>
      <c r="C7" s="3">
        <v>7000</v>
      </c>
      <c r="D7" s="3">
        <v>10000</v>
      </c>
      <c r="E7" s="3">
        <v>10000</v>
      </c>
      <c r="F7" s="3">
        <v>12000</v>
      </c>
      <c r="G7" s="4">
        <v>13000</v>
      </c>
      <c r="H7" s="15">
        <v>13000</v>
      </c>
      <c r="I7" s="3">
        <v>15000</v>
      </c>
      <c r="J7" s="6">
        <v>20000</v>
      </c>
      <c r="K7" s="7">
        <v>32000</v>
      </c>
      <c r="L7" s="8">
        <v>25000</v>
      </c>
      <c r="M7" s="8">
        <v>20000</v>
      </c>
    </row>
    <row r="8" spans="1:13" x14ac:dyDescent="0.25">
      <c r="A8" s="3" t="s">
        <v>142</v>
      </c>
      <c r="B8" s="3">
        <v>7711</v>
      </c>
      <c r="C8" s="3">
        <v>8000</v>
      </c>
      <c r="D8" s="3">
        <v>8000</v>
      </c>
      <c r="E8" s="3">
        <v>8000</v>
      </c>
      <c r="F8" s="3">
        <v>8700</v>
      </c>
      <c r="G8" s="4">
        <v>8800</v>
      </c>
      <c r="H8" s="15">
        <v>8800</v>
      </c>
      <c r="I8" s="3">
        <v>11000</v>
      </c>
      <c r="J8" s="6">
        <v>11000</v>
      </c>
      <c r="K8" s="7">
        <v>11000</v>
      </c>
      <c r="L8" s="8">
        <v>5800</v>
      </c>
      <c r="M8" s="8">
        <v>6000</v>
      </c>
    </row>
    <row r="9" spans="1:13" x14ac:dyDescent="0.25">
      <c r="A9" s="3" t="s">
        <v>143</v>
      </c>
      <c r="B9" s="3">
        <v>4500</v>
      </c>
      <c r="C9" s="3">
        <v>4700</v>
      </c>
      <c r="D9" s="3">
        <v>4800</v>
      </c>
      <c r="E9" s="3">
        <v>2700</v>
      </c>
      <c r="F9" s="3">
        <v>2800</v>
      </c>
      <c r="G9" s="4">
        <v>4000</v>
      </c>
      <c r="H9" s="15">
        <v>4000</v>
      </c>
      <c r="I9" s="3">
        <v>5000</v>
      </c>
      <c r="J9" s="6">
        <v>5000</v>
      </c>
      <c r="K9" s="7">
        <v>5000</v>
      </c>
      <c r="L9" s="8">
        <v>5000</v>
      </c>
      <c r="M9" s="8">
        <v>5000</v>
      </c>
    </row>
    <row r="10" spans="1:13" x14ac:dyDescent="0.25">
      <c r="A10" s="3" t="s">
        <v>144</v>
      </c>
      <c r="B10" s="3">
        <v>600</v>
      </c>
      <c r="C10" s="3">
        <v>800</v>
      </c>
      <c r="D10" s="3">
        <v>1000</v>
      </c>
      <c r="E10" s="3">
        <v>800</v>
      </c>
      <c r="F10" s="3">
        <v>1100</v>
      </c>
      <c r="G10" s="4">
        <v>2500</v>
      </c>
      <c r="H10" s="15">
        <v>2500</v>
      </c>
      <c r="I10" s="3">
        <v>3000</v>
      </c>
      <c r="J10" s="6">
        <v>3000</v>
      </c>
      <c r="K10" s="7">
        <v>3000</v>
      </c>
      <c r="L10" s="8">
        <v>3000</v>
      </c>
      <c r="M10" s="8">
        <v>3500</v>
      </c>
    </row>
    <row r="11" spans="1:13" x14ac:dyDescent="0.25">
      <c r="A11" s="3" t="s">
        <v>145</v>
      </c>
      <c r="B11" s="3">
        <v>1850</v>
      </c>
      <c r="C11" s="3">
        <v>2000</v>
      </c>
      <c r="D11" s="3">
        <v>2000</v>
      </c>
      <c r="E11" s="3">
        <v>2000</v>
      </c>
      <c r="F11" s="3">
        <v>2000</v>
      </c>
      <c r="G11" s="4">
        <v>2000</v>
      </c>
      <c r="H11" s="15">
        <v>2000</v>
      </c>
      <c r="I11" s="3">
        <v>2000</v>
      </c>
      <c r="J11" s="6">
        <v>0</v>
      </c>
      <c r="K11" s="7">
        <v>0</v>
      </c>
      <c r="L11" s="8">
        <v>0</v>
      </c>
      <c r="M11" s="8">
        <v>0</v>
      </c>
    </row>
    <row r="12" spans="1:13" x14ac:dyDescent="0.25">
      <c r="A12" s="3" t="s">
        <v>146</v>
      </c>
      <c r="B12" s="3">
        <v>1000</v>
      </c>
      <c r="C12" s="3">
        <v>1500</v>
      </c>
      <c r="D12" s="3">
        <v>1000</v>
      </c>
      <c r="E12" s="3">
        <v>1000</v>
      </c>
      <c r="F12" s="3">
        <v>1000</v>
      </c>
      <c r="G12" s="4">
        <v>2000</v>
      </c>
      <c r="H12" s="15">
        <v>2000</v>
      </c>
      <c r="I12" s="3">
        <v>2000</v>
      </c>
      <c r="J12" s="6">
        <v>3000</v>
      </c>
      <c r="K12" s="7">
        <v>3000</v>
      </c>
      <c r="L12" s="8">
        <v>2500</v>
      </c>
      <c r="M12" s="8">
        <v>2500</v>
      </c>
    </row>
    <row r="13" spans="1:13" x14ac:dyDescent="0.25">
      <c r="A13" s="14" t="s">
        <v>147</v>
      </c>
      <c r="B13" s="14">
        <f t="shared" ref="B13:K13" si="0">SUM(B5:B12)</f>
        <v>27154</v>
      </c>
      <c r="C13" s="14">
        <f t="shared" si="0"/>
        <v>29100</v>
      </c>
      <c r="D13" s="14">
        <f t="shared" si="0"/>
        <v>32300</v>
      </c>
      <c r="E13" s="16">
        <f t="shared" si="0"/>
        <v>30700</v>
      </c>
      <c r="F13" s="17">
        <f t="shared" si="0"/>
        <v>34100</v>
      </c>
      <c r="G13" s="18">
        <f t="shared" si="0"/>
        <v>37400</v>
      </c>
      <c r="H13" s="15">
        <f t="shared" si="0"/>
        <v>37400</v>
      </c>
      <c r="I13" s="19">
        <f t="shared" si="0"/>
        <v>43150</v>
      </c>
      <c r="J13" s="19">
        <f t="shared" si="0"/>
        <v>49150</v>
      </c>
      <c r="K13" s="20">
        <f t="shared" si="0"/>
        <v>61150</v>
      </c>
      <c r="L13" s="8">
        <f>SUM(L5:L12)</f>
        <v>46300</v>
      </c>
      <c r="M13" s="8">
        <f>SUM(M5:M12)</f>
        <v>42500</v>
      </c>
    </row>
    <row r="14" spans="1:13" x14ac:dyDescent="0.25">
      <c r="H14" s="15"/>
      <c r="M14" s="8"/>
    </row>
    <row r="15" spans="1:13" x14ac:dyDescent="0.25">
      <c r="A15" s="16" t="s">
        <v>148</v>
      </c>
      <c r="H15" s="15"/>
      <c r="M15" s="8"/>
    </row>
    <row r="16" spans="1:13" x14ac:dyDescent="0.25">
      <c r="A16" s="3" t="s">
        <v>149</v>
      </c>
      <c r="C16" s="3">
        <v>7000</v>
      </c>
      <c r="H16" s="15"/>
      <c r="M16" s="8"/>
    </row>
    <row r="17" spans="1:13" x14ac:dyDescent="0.25">
      <c r="A17" s="3" t="s">
        <v>150</v>
      </c>
      <c r="H17" s="15"/>
      <c r="M17" s="8"/>
    </row>
    <row r="18" spans="1:13" x14ac:dyDescent="0.25">
      <c r="A18" s="3" t="s">
        <v>151</v>
      </c>
      <c r="D18" s="3">
        <v>1000</v>
      </c>
      <c r="E18" s="3">
        <v>1000</v>
      </c>
      <c r="F18" s="3">
        <v>1000</v>
      </c>
      <c r="G18" s="4">
        <v>5000</v>
      </c>
      <c r="H18" s="15">
        <v>5000</v>
      </c>
      <c r="I18" s="3">
        <v>5000</v>
      </c>
      <c r="J18" s="6">
        <v>5000</v>
      </c>
      <c r="K18" s="7">
        <v>5000</v>
      </c>
      <c r="L18" s="8">
        <v>5000</v>
      </c>
      <c r="M18" s="8">
        <v>5000</v>
      </c>
    </row>
    <row r="19" spans="1:13" x14ac:dyDescent="0.25">
      <c r="A19" s="21" t="s">
        <v>167</v>
      </c>
      <c r="D19" s="3">
        <v>1000</v>
      </c>
      <c r="E19" s="3">
        <v>2000</v>
      </c>
      <c r="G19" s="4">
        <v>5000</v>
      </c>
      <c r="H19" s="15">
        <v>5000</v>
      </c>
      <c r="I19" s="3">
        <v>5000</v>
      </c>
      <c r="J19" s="6">
        <v>5000</v>
      </c>
      <c r="K19" s="7">
        <v>5000</v>
      </c>
      <c r="M19" s="30">
        <v>20000</v>
      </c>
    </row>
    <row r="20" spans="1:13" x14ac:dyDescent="0.25">
      <c r="A20" s="21" t="s">
        <v>168</v>
      </c>
      <c r="H20" s="15"/>
      <c r="I20" s="21">
        <v>15000</v>
      </c>
      <c r="J20" s="6">
        <v>15000</v>
      </c>
      <c r="K20" s="7">
        <v>0</v>
      </c>
      <c r="M20" s="8"/>
    </row>
    <row r="21" spans="1:13" x14ac:dyDescent="0.25">
      <c r="A21" s="3" t="s">
        <v>152</v>
      </c>
      <c r="C21" s="3">
        <v>1000</v>
      </c>
      <c r="D21" s="3">
        <v>1000</v>
      </c>
      <c r="E21" s="3">
        <v>1600</v>
      </c>
      <c r="F21" s="3">
        <v>1500</v>
      </c>
      <c r="G21" s="4">
        <v>1000</v>
      </c>
      <c r="H21" s="15">
        <v>1000</v>
      </c>
      <c r="I21" s="3">
        <v>1000</v>
      </c>
      <c r="J21" s="6">
        <v>2000</v>
      </c>
      <c r="K21" s="7">
        <v>2000</v>
      </c>
      <c r="L21" s="8">
        <v>2000</v>
      </c>
      <c r="M21" s="8">
        <v>2000</v>
      </c>
    </row>
    <row r="22" spans="1:13" x14ac:dyDescent="0.25">
      <c r="A22" s="3" t="s">
        <v>153</v>
      </c>
      <c r="D22" s="3">
        <v>2500</v>
      </c>
      <c r="E22" s="3">
        <v>3000</v>
      </c>
      <c r="F22" s="3">
        <v>3000</v>
      </c>
      <c r="G22" s="4">
        <v>3000</v>
      </c>
      <c r="H22" s="15">
        <v>3000</v>
      </c>
      <c r="I22" s="3">
        <v>5000</v>
      </c>
      <c r="J22" s="6">
        <v>5000</v>
      </c>
      <c r="K22" s="7">
        <v>5000</v>
      </c>
      <c r="L22" s="8">
        <v>6500</v>
      </c>
      <c r="M22" s="8">
        <v>7000</v>
      </c>
    </row>
    <row r="23" spans="1:13" x14ac:dyDescent="0.25">
      <c r="A23" s="3" t="s">
        <v>154</v>
      </c>
      <c r="D23" s="3">
        <v>5000</v>
      </c>
      <c r="F23" s="3">
        <v>15000</v>
      </c>
      <c r="H23" s="15"/>
      <c r="M23" s="8"/>
    </row>
    <row r="24" spans="1:13" x14ac:dyDescent="0.25">
      <c r="A24" s="3" t="s">
        <v>169</v>
      </c>
      <c r="C24" s="3">
        <f>SUM(C15:C23)</f>
        <v>8000</v>
      </c>
      <c r="D24" s="3">
        <f>SUM(D15:D23)</f>
        <v>10500</v>
      </c>
      <c r="E24" s="3">
        <v>10000</v>
      </c>
      <c r="F24" s="3">
        <v>8000</v>
      </c>
      <c r="G24" s="4">
        <v>8000</v>
      </c>
      <c r="H24" s="15">
        <v>8000</v>
      </c>
      <c r="I24" s="3">
        <v>8000</v>
      </c>
      <c r="J24" s="6">
        <v>10000</v>
      </c>
      <c r="K24" s="7">
        <v>15000</v>
      </c>
      <c r="L24" s="8">
        <v>20000</v>
      </c>
      <c r="M24" s="8">
        <v>20000</v>
      </c>
    </row>
    <row r="25" spans="1:13" x14ac:dyDescent="0.25">
      <c r="A25" s="3" t="s">
        <v>155</v>
      </c>
      <c r="G25" s="4">
        <v>70000</v>
      </c>
      <c r="H25" s="15"/>
      <c r="M25" s="8"/>
    </row>
    <row r="26" spans="1:13" x14ac:dyDescent="0.25">
      <c r="A26" s="17" t="s">
        <v>131</v>
      </c>
      <c r="B26" s="17"/>
      <c r="C26" s="17">
        <f>SUM(C16:C24)</f>
        <v>16000</v>
      </c>
      <c r="D26" s="17">
        <f>SUM(D16:D24)</f>
        <v>21000</v>
      </c>
      <c r="E26" s="17">
        <f>SUM(E16:E24)</f>
        <v>17600</v>
      </c>
      <c r="F26" s="17">
        <f>SUM(F16:F24)</f>
        <v>28500</v>
      </c>
      <c r="G26" s="18">
        <f>SUM(G16:G25)</f>
        <v>92000</v>
      </c>
      <c r="H26" s="15">
        <f>SUM(H16:H25)</f>
        <v>22000</v>
      </c>
      <c r="I26" s="19">
        <f>SUM(I16:I25)</f>
        <v>39000</v>
      </c>
      <c r="J26" s="19">
        <f>SUM(J16:J25)</f>
        <v>42000</v>
      </c>
      <c r="K26" s="20">
        <f>SUM(K16:K25)</f>
        <v>32000</v>
      </c>
      <c r="L26" s="8">
        <f>SUM(L18:L25)</f>
        <v>33500</v>
      </c>
      <c r="M26" s="8">
        <f>SUM(M16:M25)</f>
        <v>54000</v>
      </c>
    </row>
    <row r="27" spans="1:13" x14ac:dyDescent="0.25">
      <c r="C27" s="16"/>
      <c r="D27" s="16"/>
      <c r="E27" s="16"/>
      <c r="F27" s="17"/>
      <c r="H27" s="15"/>
      <c r="M27" s="8"/>
    </row>
    <row r="28" spans="1:13" x14ac:dyDescent="0.25">
      <c r="A28" s="17" t="s">
        <v>156</v>
      </c>
      <c r="B28" s="17"/>
      <c r="C28" s="17">
        <f t="shared" ref="C28:K28" si="1">SUM(C13,C26)</f>
        <v>45100</v>
      </c>
      <c r="D28" s="17">
        <f t="shared" si="1"/>
        <v>53300</v>
      </c>
      <c r="E28" s="17">
        <f t="shared" si="1"/>
        <v>48300</v>
      </c>
      <c r="F28" s="17">
        <f t="shared" si="1"/>
        <v>62600</v>
      </c>
      <c r="G28" s="18">
        <f t="shared" si="1"/>
        <v>129400</v>
      </c>
      <c r="H28" s="15">
        <f t="shared" si="1"/>
        <v>59400</v>
      </c>
      <c r="I28" s="19">
        <f t="shared" si="1"/>
        <v>82150</v>
      </c>
      <c r="J28" s="19">
        <f t="shared" si="1"/>
        <v>91150</v>
      </c>
      <c r="K28" s="22">
        <f t="shared" si="1"/>
        <v>93150</v>
      </c>
      <c r="L28" s="8">
        <f>L13+L26</f>
        <v>79800</v>
      </c>
      <c r="M28" s="8">
        <f>M13+M26</f>
        <v>96500</v>
      </c>
    </row>
    <row r="29" spans="1:13" x14ac:dyDescent="0.25">
      <c r="H29" s="15"/>
      <c r="M29" s="8"/>
    </row>
    <row r="30" spans="1:13" x14ac:dyDescent="0.25">
      <c r="A30" s="3" t="s">
        <v>157</v>
      </c>
      <c r="B30" s="3">
        <v>25000</v>
      </c>
      <c r="C30" s="3">
        <v>25000</v>
      </c>
      <c r="D30" s="3">
        <v>25000</v>
      </c>
      <c r="E30" s="3">
        <v>30000</v>
      </c>
      <c r="F30" s="3">
        <v>30000</v>
      </c>
      <c r="G30" s="4">
        <v>30000</v>
      </c>
      <c r="H30" s="15">
        <v>30000</v>
      </c>
      <c r="I30" s="3">
        <v>30000</v>
      </c>
      <c r="K30" s="7">
        <v>30000</v>
      </c>
      <c r="L30" s="8">
        <v>30000</v>
      </c>
      <c r="M30" s="8">
        <v>30000</v>
      </c>
    </row>
    <row r="31" spans="1:13" x14ac:dyDescent="0.25">
      <c r="A31" s="3" t="s">
        <v>158</v>
      </c>
      <c r="B31" s="3">
        <v>19000</v>
      </c>
      <c r="C31" s="3">
        <v>18000</v>
      </c>
      <c r="D31" s="3">
        <f>150*120</f>
        <v>18000</v>
      </c>
      <c r="E31" s="3">
        <v>18000</v>
      </c>
      <c r="F31" s="23">
        <f>150*150</f>
        <v>22500</v>
      </c>
      <c r="G31" s="4">
        <v>30000</v>
      </c>
      <c r="H31" s="15">
        <v>30000</v>
      </c>
      <c r="M31" s="8"/>
    </row>
    <row r="32" spans="1:13" x14ac:dyDescent="0.25">
      <c r="A32" s="3" t="s">
        <v>159</v>
      </c>
      <c r="B32" s="3">
        <v>19000</v>
      </c>
      <c r="C32" s="3">
        <v>18000</v>
      </c>
      <c r="D32" s="3">
        <f>150*120</f>
        <v>18000</v>
      </c>
      <c r="E32" s="3">
        <v>18000</v>
      </c>
      <c r="F32" s="23">
        <f>150*150</f>
        <v>22500</v>
      </c>
      <c r="G32" s="4">
        <v>30000</v>
      </c>
      <c r="H32" s="15">
        <v>30000</v>
      </c>
      <c r="I32" s="3">
        <v>30000</v>
      </c>
      <c r="J32" s="6">
        <v>35000</v>
      </c>
      <c r="K32" s="7">
        <v>40000</v>
      </c>
      <c r="L32" s="8">
        <v>40000</v>
      </c>
      <c r="M32" s="8">
        <v>40000</v>
      </c>
    </row>
    <row r="33" spans="1:13" x14ac:dyDescent="0.25">
      <c r="A33" s="14" t="s">
        <v>160</v>
      </c>
      <c r="B33" s="14">
        <f t="shared" ref="B33:J33" si="2">SUM(B30:B32)</f>
        <v>63000</v>
      </c>
      <c r="C33" s="14">
        <f t="shared" si="2"/>
        <v>61000</v>
      </c>
      <c r="D33" s="14">
        <f t="shared" si="2"/>
        <v>61000</v>
      </c>
      <c r="E33" s="3">
        <f t="shared" si="2"/>
        <v>66000</v>
      </c>
      <c r="F33" s="14">
        <f t="shared" si="2"/>
        <v>75000</v>
      </c>
      <c r="G33" s="18">
        <f t="shared" si="2"/>
        <v>90000</v>
      </c>
      <c r="H33" s="15">
        <f t="shared" si="2"/>
        <v>90000</v>
      </c>
      <c r="I33" s="19">
        <f t="shared" si="2"/>
        <v>60000</v>
      </c>
      <c r="J33" s="19">
        <f t="shared" si="2"/>
        <v>35000</v>
      </c>
      <c r="K33" s="20">
        <f t="shared" ref="K33:L33" si="3">SUM(K30:K32)</f>
        <v>70000</v>
      </c>
      <c r="L33" s="24">
        <f t="shared" si="3"/>
        <v>70000</v>
      </c>
      <c r="M33" s="24">
        <f t="shared" ref="M33" si="4">SUM(M30:M32)</f>
        <v>70000</v>
      </c>
    </row>
    <row r="34" spans="1:13" x14ac:dyDescent="0.25">
      <c r="A34" s="3" t="s">
        <v>161</v>
      </c>
      <c r="D34" s="16"/>
      <c r="F34" s="3">
        <f t="shared" ref="F34:L34" si="5">SUM(F33-F28)</f>
        <v>12400</v>
      </c>
      <c r="G34" s="4">
        <f t="shared" si="5"/>
        <v>-39400</v>
      </c>
      <c r="H34" s="15">
        <f t="shared" si="5"/>
        <v>30600</v>
      </c>
      <c r="I34" s="3">
        <f t="shared" si="5"/>
        <v>-22150</v>
      </c>
      <c r="J34" s="6">
        <f t="shared" si="5"/>
        <v>-56150</v>
      </c>
      <c r="K34" s="7">
        <f t="shared" si="5"/>
        <v>-23150</v>
      </c>
      <c r="L34" s="25">
        <f t="shared" si="5"/>
        <v>-9800</v>
      </c>
      <c r="M34" s="25">
        <f t="shared" ref="M34" si="6">SUM(M33-M28)</f>
        <v>-26500</v>
      </c>
    </row>
    <row r="35" spans="1:13" x14ac:dyDescent="0.25">
      <c r="A35" s="3" t="s">
        <v>162</v>
      </c>
      <c r="F35" s="23">
        <v>9380</v>
      </c>
      <c r="G35" s="4">
        <v>29800</v>
      </c>
      <c r="H35" s="15">
        <v>29800</v>
      </c>
      <c r="I35" s="3">
        <v>51000</v>
      </c>
      <c r="J35" s="6">
        <v>51000</v>
      </c>
      <c r="K35" s="7">
        <v>19000</v>
      </c>
      <c r="L35" s="8">
        <v>25000</v>
      </c>
      <c r="M35" s="8">
        <v>57000</v>
      </c>
    </row>
    <row r="36" spans="1:13" x14ac:dyDescent="0.25">
      <c r="A36" s="3" t="s">
        <v>163</v>
      </c>
      <c r="F36" s="17">
        <f>SUM(F34+F35)</f>
        <v>21780</v>
      </c>
      <c r="G36" s="18">
        <f t="shared" ref="G36:L36" si="7">SUM(G34:G35)</f>
        <v>-9600</v>
      </c>
      <c r="H36" s="15">
        <f t="shared" si="7"/>
        <v>60400</v>
      </c>
      <c r="I36" s="18">
        <f t="shared" si="7"/>
        <v>28850</v>
      </c>
      <c r="J36" s="18">
        <f t="shared" si="7"/>
        <v>-5150</v>
      </c>
      <c r="K36" s="26">
        <f t="shared" si="7"/>
        <v>-4150</v>
      </c>
      <c r="L36" s="27">
        <f t="shared" si="7"/>
        <v>15200</v>
      </c>
      <c r="M36" s="27">
        <f t="shared" ref="M36" si="8">SUM(M34:M35)</f>
        <v>30500</v>
      </c>
    </row>
    <row r="37" spans="1:13" ht="120" x14ac:dyDescent="0.25">
      <c r="A37" s="21"/>
      <c r="H37" s="15" t="s">
        <v>164</v>
      </c>
      <c r="J37" s="28" t="s">
        <v>165</v>
      </c>
      <c r="K37" s="29" t="s">
        <v>166</v>
      </c>
      <c r="L37" s="15"/>
      <c r="M37" s="15" t="s">
        <v>170</v>
      </c>
    </row>
    <row r="38" spans="1:13" x14ac:dyDescent="0.25">
      <c r="H38" s="15"/>
    </row>
    <row r="39" spans="1:13" x14ac:dyDescent="0.25">
      <c r="H39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68303-6A72-4853-8AD7-B08B23DCC4B9}">
  <dimension ref="A1:L102"/>
  <sheetViews>
    <sheetView workbookViewId="0"/>
  </sheetViews>
  <sheetFormatPr defaultRowHeight="14.25" x14ac:dyDescent="0.2"/>
  <cols>
    <col min="1" max="1" width="18.85546875" style="49" customWidth="1"/>
    <col min="2" max="2" width="46.5703125" style="49" customWidth="1"/>
    <col min="3" max="3" width="12.85546875" style="49" customWidth="1"/>
    <col min="4" max="11" width="15.7109375" style="49" customWidth="1"/>
    <col min="12" max="12" width="12.140625" style="49" bestFit="1" customWidth="1"/>
    <col min="13" max="16384" width="9.140625" style="49"/>
  </cols>
  <sheetData>
    <row r="1" spans="1:11" ht="15" x14ac:dyDescent="0.25">
      <c r="A1" s="31" t="s">
        <v>119</v>
      </c>
      <c r="B1" s="31" t="s">
        <v>1</v>
      </c>
      <c r="C1" s="31" t="s">
        <v>2</v>
      </c>
      <c r="D1" s="41" t="s">
        <v>121</v>
      </c>
      <c r="E1" s="42" t="s">
        <v>122</v>
      </c>
      <c r="F1" s="43" t="s">
        <v>128</v>
      </c>
      <c r="G1" s="44" t="s">
        <v>123</v>
      </c>
      <c r="H1" s="45" t="s">
        <v>124</v>
      </c>
      <c r="I1" s="46" t="s">
        <v>125</v>
      </c>
      <c r="J1" s="47" t="s">
        <v>126</v>
      </c>
      <c r="K1" s="48" t="s">
        <v>127</v>
      </c>
    </row>
    <row r="2" spans="1:11" x14ac:dyDescent="0.2">
      <c r="A2" s="32" t="s">
        <v>6</v>
      </c>
      <c r="B2" s="32" t="s">
        <v>7</v>
      </c>
      <c r="C2" s="32">
        <v>30.42</v>
      </c>
      <c r="D2" s="33">
        <v>30.42</v>
      </c>
      <c r="E2" s="33"/>
      <c r="F2" s="33"/>
      <c r="G2" s="33"/>
      <c r="H2" s="33"/>
      <c r="I2" s="33"/>
      <c r="J2" s="33"/>
      <c r="K2" s="33"/>
    </row>
    <row r="3" spans="1:11" x14ac:dyDescent="0.2">
      <c r="A3" s="32" t="s">
        <v>8</v>
      </c>
      <c r="B3" s="32" t="s">
        <v>9</v>
      </c>
      <c r="C3" s="32">
        <v>1600</v>
      </c>
      <c r="D3" s="33">
        <v>1600</v>
      </c>
      <c r="E3" s="33"/>
      <c r="F3" s="33"/>
      <c r="G3" s="33"/>
      <c r="H3" s="33"/>
      <c r="I3" s="33"/>
      <c r="J3" s="33"/>
      <c r="K3" s="33"/>
    </row>
    <row r="4" spans="1:11" x14ac:dyDescent="0.2">
      <c r="A4" s="32" t="s">
        <v>15</v>
      </c>
      <c r="B4" s="32" t="s">
        <v>16</v>
      </c>
      <c r="C4" s="32">
        <v>400</v>
      </c>
      <c r="D4" s="33">
        <v>400</v>
      </c>
      <c r="E4" s="33"/>
      <c r="F4" s="33"/>
      <c r="G4" s="33"/>
      <c r="H4" s="33"/>
      <c r="I4" s="33"/>
      <c r="J4" s="33"/>
      <c r="K4" s="33"/>
    </row>
    <row r="5" spans="1:11" x14ac:dyDescent="0.2">
      <c r="A5" s="32" t="s">
        <v>19</v>
      </c>
      <c r="B5" s="32" t="s">
        <v>20</v>
      </c>
      <c r="C5" s="32">
        <v>600</v>
      </c>
      <c r="D5" s="33">
        <v>600</v>
      </c>
      <c r="E5" s="33"/>
      <c r="F5" s="33"/>
      <c r="G5" s="33"/>
      <c r="H5" s="33"/>
      <c r="I5" s="33"/>
      <c r="J5" s="33"/>
      <c r="K5" s="33"/>
    </row>
    <row r="6" spans="1:11" x14ac:dyDescent="0.2">
      <c r="A6" s="32" t="s">
        <v>22</v>
      </c>
      <c r="B6" s="32" t="s">
        <v>23</v>
      </c>
      <c r="C6" s="32">
        <v>3000</v>
      </c>
      <c r="D6" s="33">
        <v>3000</v>
      </c>
      <c r="E6" s="33"/>
      <c r="F6" s="33"/>
      <c r="G6" s="33"/>
      <c r="H6" s="33"/>
      <c r="I6" s="33"/>
      <c r="J6" s="33"/>
      <c r="K6" s="33"/>
    </row>
    <row r="7" spans="1:11" x14ac:dyDescent="0.2">
      <c r="A7" s="32" t="s">
        <v>24</v>
      </c>
      <c r="B7" s="32" t="s">
        <v>25</v>
      </c>
      <c r="C7" s="32">
        <v>1200</v>
      </c>
      <c r="D7" s="33">
        <v>1200</v>
      </c>
      <c r="E7" s="33"/>
      <c r="F7" s="33"/>
      <c r="G7" s="33"/>
      <c r="H7" s="33"/>
      <c r="I7" s="33"/>
      <c r="J7" s="33"/>
      <c r="K7" s="33"/>
    </row>
    <row r="8" spans="1:11" x14ac:dyDescent="0.2">
      <c r="A8" s="32" t="s">
        <v>27</v>
      </c>
      <c r="B8" s="32" t="s">
        <v>7</v>
      </c>
      <c r="C8" s="32">
        <v>33.299999999999997</v>
      </c>
      <c r="D8" s="33">
        <v>33.299999999999997</v>
      </c>
      <c r="E8" s="33"/>
      <c r="F8" s="33"/>
      <c r="G8" s="33"/>
      <c r="H8" s="33"/>
      <c r="I8" s="33"/>
      <c r="J8" s="33"/>
      <c r="K8" s="33"/>
    </row>
    <row r="9" spans="1:11" x14ac:dyDescent="0.2">
      <c r="A9" s="32" t="s">
        <v>28</v>
      </c>
      <c r="B9" s="32" t="s">
        <v>29</v>
      </c>
      <c r="C9" s="32">
        <v>2000</v>
      </c>
      <c r="D9" s="33">
        <v>2000</v>
      </c>
      <c r="E9" s="33"/>
      <c r="F9" s="33"/>
      <c r="G9" s="33"/>
      <c r="H9" s="33"/>
      <c r="I9" s="33"/>
      <c r="J9" s="33"/>
      <c r="K9" s="33"/>
    </row>
    <row r="10" spans="1:11" x14ac:dyDescent="0.2">
      <c r="A10" s="32" t="s">
        <v>33</v>
      </c>
      <c r="B10" s="32" t="s">
        <v>34</v>
      </c>
      <c r="C10" s="32">
        <v>1400</v>
      </c>
      <c r="D10" s="33">
        <v>1400</v>
      </c>
      <c r="E10" s="33"/>
      <c r="F10" s="33"/>
      <c r="G10" s="33"/>
      <c r="H10" s="33"/>
      <c r="I10" s="33"/>
      <c r="J10" s="33"/>
      <c r="K10" s="33"/>
    </row>
    <row r="11" spans="1:11" x14ac:dyDescent="0.2">
      <c r="A11" s="32" t="s">
        <v>36</v>
      </c>
      <c r="B11" s="32" t="s">
        <v>37</v>
      </c>
      <c r="C11" s="32">
        <v>1600</v>
      </c>
      <c r="D11" s="33">
        <v>1600</v>
      </c>
      <c r="E11" s="33"/>
      <c r="F11" s="33"/>
      <c r="G11" s="33"/>
      <c r="H11" s="33"/>
      <c r="I11" s="33"/>
      <c r="J11" s="33"/>
      <c r="K11" s="33"/>
    </row>
    <row r="12" spans="1:11" x14ac:dyDescent="0.2">
      <c r="A12" s="32" t="s">
        <v>38</v>
      </c>
      <c r="B12" s="32" t="s">
        <v>39</v>
      </c>
      <c r="C12" s="32">
        <v>1400</v>
      </c>
      <c r="D12" s="33">
        <v>1400</v>
      </c>
      <c r="E12" s="33"/>
      <c r="F12" s="33"/>
      <c r="G12" s="33"/>
      <c r="H12" s="33"/>
      <c r="I12" s="33"/>
      <c r="J12" s="33"/>
      <c r="K12" s="33"/>
    </row>
    <row r="13" spans="1:11" x14ac:dyDescent="0.2">
      <c r="A13" s="32" t="s">
        <v>40</v>
      </c>
      <c r="B13" s="32" t="s">
        <v>41</v>
      </c>
      <c r="C13" s="32">
        <v>1400</v>
      </c>
      <c r="D13" s="33">
        <v>1400</v>
      </c>
      <c r="E13" s="33"/>
      <c r="F13" s="33"/>
      <c r="G13" s="33"/>
      <c r="H13" s="33"/>
      <c r="I13" s="33"/>
      <c r="J13" s="33"/>
      <c r="K13" s="33"/>
    </row>
    <row r="14" spans="1:11" x14ac:dyDescent="0.2">
      <c r="A14" s="32" t="s">
        <v>42</v>
      </c>
      <c r="B14" s="32" t="s">
        <v>44</v>
      </c>
      <c r="C14" s="32">
        <v>1400</v>
      </c>
      <c r="D14" s="33">
        <v>1400</v>
      </c>
      <c r="E14" s="33"/>
      <c r="F14" s="33"/>
      <c r="G14" s="33"/>
      <c r="H14" s="33"/>
      <c r="I14" s="33"/>
      <c r="J14" s="33"/>
      <c r="K14" s="33"/>
    </row>
    <row r="15" spans="1:11" x14ac:dyDescent="0.2">
      <c r="A15" s="32" t="s">
        <v>49</v>
      </c>
      <c r="B15" s="32" t="s">
        <v>50</v>
      </c>
      <c r="C15" s="32">
        <v>1400</v>
      </c>
      <c r="D15" s="33">
        <v>1400</v>
      </c>
      <c r="E15" s="33"/>
      <c r="F15" s="33"/>
      <c r="G15" s="33"/>
      <c r="H15" s="33"/>
      <c r="I15" s="33"/>
      <c r="J15" s="33"/>
      <c r="K15" s="33"/>
    </row>
    <row r="16" spans="1:11" x14ac:dyDescent="0.2">
      <c r="A16" s="32" t="s">
        <v>51</v>
      </c>
      <c r="B16" s="32" t="s">
        <v>52</v>
      </c>
      <c r="C16" s="32">
        <v>1400</v>
      </c>
      <c r="D16" s="33">
        <v>1400</v>
      </c>
      <c r="E16" s="33"/>
      <c r="F16" s="33"/>
      <c r="G16" s="33"/>
      <c r="H16" s="33"/>
      <c r="I16" s="33"/>
      <c r="J16" s="33"/>
      <c r="K16" s="33"/>
    </row>
    <row r="17" spans="1:11" x14ac:dyDescent="0.2">
      <c r="A17" s="32" t="s">
        <v>53</v>
      </c>
      <c r="B17" s="32" t="s">
        <v>54</v>
      </c>
      <c r="C17" s="32">
        <v>1400</v>
      </c>
      <c r="D17" s="33">
        <v>1400</v>
      </c>
      <c r="E17" s="33"/>
      <c r="F17" s="33"/>
      <c r="G17" s="33"/>
      <c r="H17" s="33"/>
      <c r="I17" s="33"/>
      <c r="J17" s="33"/>
      <c r="K17" s="33"/>
    </row>
    <row r="18" spans="1:11" x14ac:dyDescent="0.2">
      <c r="A18" s="32" t="s">
        <v>55</v>
      </c>
      <c r="B18" s="32" t="s">
        <v>56</v>
      </c>
      <c r="C18" s="32">
        <v>2800</v>
      </c>
      <c r="D18" s="33">
        <v>2800</v>
      </c>
      <c r="E18" s="33"/>
      <c r="F18" s="33"/>
      <c r="G18" s="33"/>
      <c r="H18" s="33"/>
      <c r="I18" s="33"/>
      <c r="J18" s="33"/>
      <c r="K18" s="33"/>
    </row>
    <row r="19" spans="1:11" x14ac:dyDescent="0.2">
      <c r="A19" s="32" t="s">
        <v>58</v>
      </c>
      <c r="B19" s="32" t="s">
        <v>59</v>
      </c>
      <c r="C19" s="32">
        <v>1400</v>
      </c>
      <c r="D19" s="33">
        <v>1400</v>
      </c>
      <c r="E19" s="33"/>
      <c r="F19" s="33"/>
      <c r="G19" s="33"/>
      <c r="H19" s="33"/>
      <c r="I19" s="33"/>
      <c r="J19" s="33"/>
      <c r="K19" s="33"/>
    </row>
    <row r="20" spans="1:11" x14ac:dyDescent="0.2">
      <c r="A20" s="32" t="s">
        <v>60</v>
      </c>
      <c r="B20" s="32" t="s">
        <v>7</v>
      </c>
      <c r="C20" s="32">
        <v>27.49</v>
      </c>
      <c r="D20" s="33">
        <v>27.49</v>
      </c>
      <c r="E20" s="33"/>
      <c r="F20" s="33"/>
      <c r="G20" s="33"/>
      <c r="H20" s="33"/>
      <c r="I20" s="33"/>
      <c r="J20" s="33"/>
      <c r="K20" s="33"/>
    </row>
    <row r="21" spans="1:11" x14ac:dyDescent="0.2">
      <c r="A21" s="32" t="s">
        <v>61</v>
      </c>
      <c r="B21" s="32" t="s">
        <v>62</v>
      </c>
      <c r="C21" s="32">
        <v>2800</v>
      </c>
      <c r="D21" s="33">
        <v>2800</v>
      </c>
      <c r="E21" s="33"/>
      <c r="F21" s="33"/>
      <c r="G21" s="33"/>
      <c r="H21" s="33"/>
      <c r="I21" s="33"/>
      <c r="J21" s="33"/>
      <c r="K21" s="33"/>
    </row>
    <row r="22" spans="1:11" x14ac:dyDescent="0.2">
      <c r="A22" s="32" t="s">
        <v>61</v>
      </c>
      <c r="B22" s="32" t="s">
        <v>63</v>
      </c>
      <c r="C22" s="32">
        <v>1400</v>
      </c>
      <c r="D22" s="33">
        <v>1400</v>
      </c>
      <c r="E22" s="33"/>
      <c r="F22" s="33"/>
      <c r="G22" s="33"/>
      <c r="H22" s="33"/>
      <c r="I22" s="33"/>
      <c r="J22" s="33"/>
      <c r="K22" s="33"/>
    </row>
    <row r="23" spans="1:11" x14ac:dyDescent="0.2">
      <c r="A23" s="32" t="s">
        <v>65</v>
      </c>
      <c r="B23" s="32" t="s">
        <v>66</v>
      </c>
      <c r="C23" s="32">
        <v>800</v>
      </c>
      <c r="D23" s="33">
        <v>800</v>
      </c>
      <c r="E23" s="33"/>
      <c r="F23" s="33"/>
      <c r="G23" s="33"/>
      <c r="H23" s="33"/>
      <c r="I23" s="33"/>
      <c r="J23" s="33"/>
      <c r="K23" s="33"/>
    </row>
    <row r="24" spans="1:11" x14ac:dyDescent="0.2">
      <c r="A24" s="32" t="s">
        <v>67</v>
      </c>
      <c r="B24" s="32" t="s">
        <v>68</v>
      </c>
      <c r="C24" s="32">
        <v>800</v>
      </c>
      <c r="D24" s="33">
        <v>800</v>
      </c>
      <c r="E24" s="33"/>
      <c r="F24" s="33"/>
      <c r="G24" s="33"/>
      <c r="H24" s="33"/>
      <c r="I24" s="33"/>
      <c r="J24" s="33"/>
      <c r="K24" s="33"/>
    </row>
    <row r="25" spans="1:11" x14ac:dyDescent="0.2">
      <c r="A25" s="32" t="s">
        <v>71</v>
      </c>
      <c r="B25" s="32" t="s">
        <v>72</v>
      </c>
      <c r="C25" s="32">
        <v>1800</v>
      </c>
      <c r="D25" s="33">
        <v>1800</v>
      </c>
      <c r="E25" s="33"/>
      <c r="F25" s="33"/>
      <c r="G25" s="33"/>
      <c r="H25" s="33"/>
      <c r="I25" s="33"/>
      <c r="J25" s="33"/>
      <c r="K25" s="33"/>
    </row>
    <row r="26" spans="1:11" x14ac:dyDescent="0.2">
      <c r="A26" s="32" t="s">
        <v>77</v>
      </c>
      <c r="B26" s="32" t="s">
        <v>78</v>
      </c>
      <c r="C26" s="32">
        <v>1400</v>
      </c>
      <c r="D26" s="33">
        <v>1400</v>
      </c>
      <c r="E26" s="33"/>
      <c r="F26" s="33"/>
      <c r="G26" s="33"/>
      <c r="H26" s="33"/>
      <c r="I26" s="33"/>
      <c r="J26" s="33"/>
      <c r="K26" s="33"/>
    </row>
    <row r="27" spans="1:11" x14ac:dyDescent="0.2">
      <c r="A27" s="32" t="s">
        <v>77</v>
      </c>
      <c r="B27" s="32" t="s">
        <v>79</v>
      </c>
      <c r="C27" s="32">
        <v>400</v>
      </c>
      <c r="D27" s="33">
        <v>400</v>
      </c>
      <c r="E27" s="33"/>
      <c r="F27" s="33"/>
      <c r="G27" s="33"/>
      <c r="H27" s="33"/>
      <c r="I27" s="33"/>
      <c r="J27" s="33"/>
      <c r="K27" s="33"/>
    </row>
    <row r="28" spans="1:11" x14ac:dyDescent="0.2">
      <c r="A28" s="32" t="s">
        <v>80</v>
      </c>
      <c r="B28" s="32" t="s">
        <v>81</v>
      </c>
      <c r="C28" s="32">
        <v>1400</v>
      </c>
      <c r="D28" s="33">
        <v>1400</v>
      </c>
      <c r="E28" s="33"/>
      <c r="F28" s="33"/>
      <c r="G28" s="33"/>
      <c r="H28" s="33"/>
      <c r="I28" s="33"/>
      <c r="J28" s="33"/>
      <c r="K28" s="33"/>
    </row>
    <row r="29" spans="1:11" x14ac:dyDescent="0.2">
      <c r="A29" s="32" t="s">
        <v>82</v>
      </c>
      <c r="B29" s="32" t="s">
        <v>83</v>
      </c>
      <c r="C29" s="32">
        <v>1400</v>
      </c>
      <c r="D29" s="33">
        <v>1400</v>
      </c>
      <c r="E29" s="33"/>
      <c r="F29" s="33"/>
      <c r="G29" s="33"/>
      <c r="H29" s="33"/>
      <c r="I29" s="33"/>
      <c r="J29" s="33"/>
      <c r="K29" s="33"/>
    </row>
    <row r="30" spans="1:11" x14ac:dyDescent="0.2">
      <c r="A30" s="32" t="s">
        <v>84</v>
      </c>
      <c r="B30" s="32" t="s">
        <v>88</v>
      </c>
      <c r="C30" s="32">
        <v>1600</v>
      </c>
      <c r="D30" s="33">
        <v>1600</v>
      </c>
      <c r="E30" s="33"/>
      <c r="F30" s="33"/>
      <c r="G30" s="33"/>
      <c r="H30" s="33"/>
      <c r="I30" s="33"/>
      <c r="J30" s="33"/>
      <c r="K30" s="33"/>
    </row>
    <row r="31" spans="1:11" x14ac:dyDescent="0.2">
      <c r="A31" s="32" t="s">
        <v>89</v>
      </c>
      <c r="B31" s="32" t="s">
        <v>7</v>
      </c>
      <c r="C31" s="32">
        <v>25.21</v>
      </c>
      <c r="D31" s="33">
        <v>25.21</v>
      </c>
      <c r="E31" s="33"/>
      <c r="F31" s="33"/>
      <c r="G31" s="33"/>
      <c r="H31" s="33"/>
      <c r="I31" s="33"/>
      <c r="J31" s="33"/>
      <c r="K31" s="33"/>
    </row>
    <row r="32" spans="1:11" x14ac:dyDescent="0.2">
      <c r="A32" s="32" t="s">
        <v>89</v>
      </c>
      <c r="B32" s="32" t="s">
        <v>91</v>
      </c>
      <c r="C32" s="32">
        <v>1400</v>
      </c>
      <c r="D32" s="33">
        <v>1400</v>
      </c>
      <c r="E32" s="33"/>
      <c r="F32" s="33"/>
      <c r="G32" s="33"/>
      <c r="H32" s="33"/>
      <c r="I32" s="33"/>
      <c r="J32" s="33"/>
      <c r="K32" s="33"/>
    </row>
    <row r="33" spans="1:11" x14ac:dyDescent="0.2">
      <c r="A33" s="32" t="s">
        <v>92</v>
      </c>
      <c r="B33" s="32" t="s">
        <v>93</v>
      </c>
      <c r="C33" s="32">
        <v>600</v>
      </c>
      <c r="D33" s="33">
        <v>600</v>
      </c>
      <c r="E33" s="33"/>
      <c r="F33" s="33"/>
      <c r="G33" s="33"/>
      <c r="H33" s="33"/>
      <c r="I33" s="33"/>
      <c r="J33" s="33"/>
      <c r="K33" s="33"/>
    </row>
    <row r="34" spans="1:11" x14ac:dyDescent="0.2">
      <c r="A34" s="32" t="s">
        <v>97</v>
      </c>
      <c r="B34" s="32" t="s">
        <v>98</v>
      </c>
      <c r="C34" s="32">
        <v>400</v>
      </c>
      <c r="D34" s="33">
        <v>400</v>
      </c>
      <c r="E34" s="33"/>
      <c r="F34" s="33"/>
      <c r="G34" s="33"/>
      <c r="H34" s="33"/>
      <c r="I34" s="33"/>
      <c r="J34" s="33"/>
      <c r="K34" s="33"/>
    </row>
    <row r="35" spans="1:11" x14ac:dyDescent="0.2">
      <c r="A35" s="32" t="s">
        <v>102</v>
      </c>
      <c r="B35" s="32" t="s">
        <v>104</v>
      </c>
      <c r="C35" s="32">
        <v>6000</v>
      </c>
      <c r="D35" s="33">
        <v>6000</v>
      </c>
      <c r="E35" s="33"/>
      <c r="F35" s="33"/>
      <c r="G35" s="33"/>
      <c r="H35" s="33"/>
      <c r="I35" s="33"/>
      <c r="J35" s="33"/>
      <c r="K35" s="33"/>
    </row>
    <row r="36" spans="1:11" x14ac:dyDescent="0.2">
      <c r="A36" s="32" t="s">
        <v>102</v>
      </c>
      <c r="B36" s="32" t="s">
        <v>105</v>
      </c>
      <c r="C36" s="32">
        <v>6000</v>
      </c>
      <c r="D36" s="33">
        <v>6000</v>
      </c>
      <c r="E36" s="33"/>
      <c r="F36" s="33"/>
      <c r="G36" s="33"/>
      <c r="H36" s="33"/>
      <c r="I36" s="33"/>
      <c r="J36" s="33"/>
      <c r="K36" s="33"/>
    </row>
    <row r="37" spans="1:11" x14ac:dyDescent="0.2">
      <c r="A37" s="32" t="s">
        <v>106</v>
      </c>
      <c r="B37" s="32" t="s">
        <v>107</v>
      </c>
      <c r="C37" s="32">
        <v>6000</v>
      </c>
      <c r="D37" s="33">
        <v>6000</v>
      </c>
      <c r="E37" s="33"/>
      <c r="F37" s="33"/>
      <c r="G37" s="33"/>
      <c r="H37" s="33"/>
      <c r="I37" s="33"/>
      <c r="J37" s="33"/>
      <c r="K37" s="33"/>
    </row>
    <row r="38" spans="1:11" x14ac:dyDescent="0.2">
      <c r="A38" s="32" t="s">
        <v>108</v>
      </c>
      <c r="B38" s="32" t="s">
        <v>109</v>
      </c>
      <c r="C38" s="32">
        <v>6000</v>
      </c>
      <c r="D38" s="33">
        <v>6000</v>
      </c>
      <c r="E38" s="33"/>
      <c r="F38" s="33"/>
      <c r="G38" s="33"/>
      <c r="H38" s="33"/>
      <c r="I38" s="33"/>
      <c r="J38" s="33"/>
      <c r="K38" s="33"/>
    </row>
    <row r="39" spans="1:11" x14ac:dyDescent="0.2">
      <c r="A39" s="32" t="s">
        <v>110</v>
      </c>
      <c r="B39" s="32" t="s">
        <v>111</v>
      </c>
      <c r="C39" s="32">
        <v>6000</v>
      </c>
      <c r="D39" s="33">
        <v>6000</v>
      </c>
      <c r="E39" s="33"/>
      <c r="F39" s="33"/>
      <c r="G39" s="33"/>
      <c r="H39" s="33"/>
      <c r="I39" s="33"/>
      <c r="J39" s="33"/>
      <c r="K39" s="33"/>
    </row>
    <row r="40" spans="1:11" x14ac:dyDescent="0.2">
      <c r="A40" s="32" t="s">
        <v>114</v>
      </c>
      <c r="B40" s="32" t="s">
        <v>115</v>
      </c>
      <c r="C40" s="32">
        <v>1600</v>
      </c>
      <c r="D40" s="33">
        <v>1600</v>
      </c>
      <c r="E40" s="33"/>
      <c r="F40" s="33"/>
      <c r="G40" s="33"/>
      <c r="H40" s="33"/>
      <c r="I40" s="33"/>
      <c r="J40" s="33"/>
      <c r="K40" s="33"/>
    </row>
    <row r="41" spans="1:11" x14ac:dyDescent="0.2">
      <c r="A41" s="34" t="s">
        <v>17</v>
      </c>
      <c r="B41" s="34" t="s">
        <v>18</v>
      </c>
      <c r="C41" s="34">
        <v>-1297.1500000000001</v>
      </c>
      <c r="D41" s="33"/>
      <c r="E41" s="33">
        <v>-1297.1500000000001</v>
      </c>
      <c r="F41" s="33"/>
      <c r="G41" s="33"/>
      <c r="H41" s="33"/>
      <c r="I41" s="33"/>
      <c r="J41" s="33"/>
      <c r="K41" s="33"/>
    </row>
    <row r="42" spans="1:11" x14ac:dyDescent="0.2">
      <c r="A42" s="34" t="s">
        <v>47</v>
      </c>
      <c r="B42" s="34" t="s">
        <v>18</v>
      </c>
      <c r="C42" s="34">
        <v>-1297.1500000000001</v>
      </c>
      <c r="D42" s="33"/>
      <c r="E42" s="33">
        <v>-1297.1500000000001</v>
      </c>
      <c r="F42" s="33"/>
      <c r="G42" s="33"/>
      <c r="H42" s="33"/>
      <c r="I42" s="33"/>
      <c r="J42" s="33"/>
      <c r="K42" s="33"/>
    </row>
    <row r="43" spans="1:11" x14ac:dyDescent="0.2">
      <c r="A43" s="34" t="s">
        <v>75</v>
      </c>
      <c r="B43" s="34" t="s">
        <v>18</v>
      </c>
      <c r="C43" s="34">
        <v>-1297.1500000000001</v>
      </c>
      <c r="D43" s="33"/>
      <c r="E43" s="33">
        <v>-1297.1500000000001</v>
      </c>
      <c r="F43" s="33"/>
      <c r="G43" s="33"/>
      <c r="H43" s="33"/>
      <c r="I43" s="33"/>
      <c r="J43" s="33"/>
      <c r="K43" s="33"/>
    </row>
    <row r="44" spans="1:11" x14ac:dyDescent="0.2">
      <c r="A44" s="34" t="s">
        <v>100</v>
      </c>
      <c r="B44" s="34" t="s">
        <v>18</v>
      </c>
      <c r="C44" s="34">
        <v>-1297.1400000000001</v>
      </c>
      <c r="D44" s="33"/>
      <c r="E44" s="33">
        <v>-1297.1400000000001</v>
      </c>
      <c r="F44" s="33"/>
      <c r="G44" s="33"/>
      <c r="H44" s="33"/>
      <c r="I44" s="33"/>
      <c r="J44" s="33"/>
      <c r="K44" s="33"/>
    </row>
    <row r="45" spans="1:11" x14ac:dyDescent="0.2">
      <c r="A45" s="35" t="s">
        <v>45</v>
      </c>
      <c r="B45" s="35" t="s">
        <v>46</v>
      </c>
      <c r="C45" s="35">
        <v>-2866.62</v>
      </c>
      <c r="D45" s="33"/>
      <c r="E45" s="33"/>
      <c r="F45" s="33">
        <v>-2866.62</v>
      </c>
      <c r="G45" s="33"/>
      <c r="H45" s="33"/>
      <c r="I45" s="33"/>
      <c r="J45" s="33"/>
      <c r="K45" s="33"/>
    </row>
    <row r="46" spans="1:11" x14ac:dyDescent="0.2">
      <c r="A46" s="35" t="s">
        <v>99</v>
      </c>
      <c r="B46" s="35" t="s">
        <v>46</v>
      </c>
      <c r="C46" s="35">
        <v>-2866.62</v>
      </c>
      <c r="D46" s="33"/>
      <c r="E46" s="33"/>
      <c r="F46" s="33">
        <v>-2866.62</v>
      </c>
      <c r="G46" s="33"/>
      <c r="H46" s="33"/>
      <c r="I46" s="33"/>
      <c r="J46" s="33"/>
      <c r="K46" s="33"/>
    </row>
    <row r="47" spans="1:11" x14ac:dyDescent="0.2">
      <c r="A47" s="36" t="s">
        <v>12</v>
      </c>
      <c r="B47" s="36" t="s">
        <v>13</v>
      </c>
      <c r="C47" s="36">
        <v>-852.87</v>
      </c>
      <c r="D47" s="33"/>
      <c r="E47" s="33"/>
      <c r="F47" s="33"/>
      <c r="G47" s="33">
        <v>-852.87</v>
      </c>
      <c r="H47" s="33"/>
      <c r="I47" s="33"/>
      <c r="J47" s="33"/>
    </row>
    <row r="48" spans="1:11" x14ac:dyDescent="0.2">
      <c r="A48" s="36" t="s">
        <v>21</v>
      </c>
      <c r="B48" s="36" t="s">
        <v>13</v>
      </c>
      <c r="C48" s="36">
        <v>-663.73</v>
      </c>
      <c r="D48" s="33"/>
      <c r="E48" s="33"/>
      <c r="F48" s="33"/>
      <c r="G48" s="33">
        <v>-663.73</v>
      </c>
      <c r="H48" s="33"/>
      <c r="I48" s="33"/>
      <c r="J48" s="33"/>
    </row>
    <row r="49" spans="1:10" x14ac:dyDescent="0.2">
      <c r="A49" s="36" t="s">
        <v>26</v>
      </c>
      <c r="B49" s="36" t="s">
        <v>13</v>
      </c>
      <c r="C49" s="36">
        <v>-736.09</v>
      </c>
      <c r="D49" s="33"/>
      <c r="E49" s="33"/>
      <c r="F49" s="33"/>
      <c r="G49" s="33">
        <v>-736.09</v>
      </c>
      <c r="H49" s="33"/>
      <c r="I49" s="33"/>
      <c r="J49" s="33"/>
    </row>
    <row r="50" spans="1:10" x14ac:dyDescent="0.2">
      <c r="A50" s="36" t="s">
        <v>35</v>
      </c>
      <c r="B50" s="36" t="s">
        <v>13</v>
      </c>
      <c r="C50" s="36">
        <v>-770.87</v>
      </c>
      <c r="D50" s="33"/>
      <c r="E50" s="33"/>
      <c r="F50" s="33"/>
      <c r="G50" s="33">
        <v>-770.87</v>
      </c>
      <c r="H50" s="33"/>
      <c r="I50" s="33"/>
      <c r="J50" s="33"/>
    </row>
    <row r="51" spans="1:10" x14ac:dyDescent="0.2">
      <c r="A51" s="36" t="s">
        <v>48</v>
      </c>
      <c r="B51" s="36" t="s">
        <v>13</v>
      </c>
      <c r="C51" s="36">
        <v>-716.53</v>
      </c>
      <c r="D51" s="33"/>
      <c r="E51" s="33"/>
      <c r="F51" s="33"/>
      <c r="G51" s="33">
        <v>-716.53</v>
      </c>
      <c r="H51" s="33"/>
      <c r="I51" s="33"/>
      <c r="J51" s="33"/>
    </row>
    <row r="52" spans="1:10" x14ac:dyDescent="0.2">
      <c r="A52" s="36" t="s">
        <v>57</v>
      </c>
      <c r="B52" s="36" t="s">
        <v>13</v>
      </c>
      <c r="C52" s="36">
        <v>-602.15</v>
      </c>
      <c r="D52" s="33"/>
      <c r="E52" s="33"/>
      <c r="F52" s="33"/>
      <c r="G52" s="33">
        <v>-602.15</v>
      </c>
      <c r="H52" s="33"/>
      <c r="I52" s="33"/>
      <c r="J52" s="33"/>
    </row>
    <row r="53" spans="1:10" x14ac:dyDescent="0.2">
      <c r="A53" s="36" t="s">
        <v>64</v>
      </c>
      <c r="B53" s="36" t="s">
        <v>13</v>
      </c>
      <c r="C53" s="36">
        <v>-969.19</v>
      </c>
      <c r="D53" s="33"/>
      <c r="E53" s="33"/>
      <c r="F53" s="33"/>
      <c r="G53" s="33">
        <v>-969.19</v>
      </c>
      <c r="H53" s="33"/>
      <c r="I53" s="33"/>
      <c r="J53" s="33"/>
    </row>
    <row r="54" spans="1:10" x14ac:dyDescent="0.2">
      <c r="A54" s="36" t="s">
        <v>76</v>
      </c>
      <c r="B54" s="36" t="s">
        <v>13</v>
      </c>
      <c r="C54" s="36">
        <v>-1615.77</v>
      </c>
      <c r="D54" s="33"/>
      <c r="E54" s="33"/>
      <c r="F54" s="33"/>
      <c r="G54" s="33">
        <v>-1615.77</v>
      </c>
      <c r="H54" s="33"/>
      <c r="I54" s="33"/>
      <c r="J54" s="33"/>
    </row>
    <row r="55" spans="1:10" x14ac:dyDescent="0.2">
      <c r="A55" s="36" t="s">
        <v>84</v>
      </c>
      <c r="B55" s="36" t="s">
        <v>13</v>
      </c>
      <c r="C55" s="36">
        <v>-1397.45</v>
      </c>
      <c r="D55" s="33"/>
      <c r="E55" s="33"/>
      <c r="F55" s="33"/>
      <c r="G55" s="33">
        <v>-1397.45</v>
      </c>
      <c r="H55" s="33"/>
      <c r="I55" s="33"/>
      <c r="J55" s="33"/>
    </row>
    <row r="56" spans="1:10" x14ac:dyDescent="0.2">
      <c r="A56" s="36" t="s">
        <v>96</v>
      </c>
      <c r="B56" s="36" t="s">
        <v>13</v>
      </c>
      <c r="C56" s="36">
        <v>-2178.34</v>
      </c>
      <c r="D56" s="33"/>
      <c r="E56" s="33"/>
      <c r="F56" s="33"/>
      <c r="G56" s="33">
        <v>-2178.34</v>
      </c>
      <c r="H56" s="33"/>
      <c r="I56" s="33"/>
      <c r="J56" s="33"/>
    </row>
    <row r="57" spans="1:10" x14ac:dyDescent="0.2">
      <c r="A57" s="36" t="s">
        <v>101</v>
      </c>
      <c r="B57" s="36" t="s">
        <v>13</v>
      </c>
      <c r="C57" s="36">
        <v>-1806.14</v>
      </c>
      <c r="D57" s="33"/>
      <c r="E57" s="33"/>
      <c r="F57" s="33"/>
      <c r="G57" s="33">
        <v>-1806.14</v>
      </c>
      <c r="H57" s="33"/>
      <c r="I57" s="33"/>
      <c r="J57" s="33"/>
    </row>
    <row r="58" spans="1:10" x14ac:dyDescent="0.2">
      <c r="A58" s="36" t="s">
        <v>114</v>
      </c>
      <c r="B58" s="36" t="s">
        <v>13</v>
      </c>
      <c r="C58" s="36">
        <v>-997.83</v>
      </c>
      <c r="D58" s="33"/>
      <c r="E58" s="33"/>
      <c r="F58" s="33"/>
      <c r="G58" s="33">
        <v>-997.83</v>
      </c>
      <c r="H58" s="33"/>
      <c r="I58" s="33"/>
      <c r="J58" s="33"/>
    </row>
    <row r="59" spans="1:10" x14ac:dyDescent="0.2">
      <c r="A59" s="37" t="s">
        <v>4</v>
      </c>
      <c r="B59" s="37" t="s">
        <v>5</v>
      </c>
      <c r="C59" s="37">
        <v>-1566</v>
      </c>
      <c r="D59" s="33"/>
      <c r="E59" s="33"/>
      <c r="F59" s="33"/>
      <c r="G59" s="33"/>
      <c r="H59" s="33">
        <v>-1566</v>
      </c>
      <c r="I59" s="33"/>
      <c r="J59" s="33"/>
    </row>
    <row r="60" spans="1:10" x14ac:dyDescent="0.2">
      <c r="A60" s="37" t="s">
        <v>102</v>
      </c>
      <c r="B60" s="37" t="s">
        <v>103</v>
      </c>
      <c r="C60" s="37">
        <v>-3277.46</v>
      </c>
      <c r="D60" s="33"/>
      <c r="E60" s="33"/>
      <c r="F60" s="33"/>
      <c r="G60" s="33"/>
      <c r="H60" s="33">
        <v>-3277.46</v>
      </c>
      <c r="I60" s="33"/>
      <c r="J60" s="33"/>
    </row>
    <row r="61" spans="1:10" x14ac:dyDescent="0.2">
      <c r="A61" s="37" t="s">
        <v>112</v>
      </c>
      <c r="B61" s="37" t="s">
        <v>113</v>
      </c>
      <c r="C61" s="37">
        <v>-1445</v>
      </c>
      <c r="D61" s="33"/>
      <c r="E61" s="33"/>
      <c r="F61" s="33"/>
      <c r="G61" s="33"/>
      <c r="H61" s="33">
        <v>-1445</v>
      </c>
      <c r="I61" s="33"/>
      <c r="J61" s="33"/>
    </row>
    <row r="62" spans="1:10" x14ac:dyDescent="0.2">
      <c r="A62" s="38" t="s">
        <v>12</v>
      </c>
      <c r="B62" s="38" t="s">
        <v>14</v>
      </c>
      <c r="C62" s="38">
        <v>-289</v>
      </c>
      <c r="D62" s="33"/>
      <c r="E62" s="33"/>
      <c r="F62" s="33"/>
      <c r="G62" s="33"/>
      <c r="H62" s="33"/>
      <c r="I62" s="33">
        <v>-289</v>
      </c>
      <c r="J62" s="33"/>
    </row>
    <row r="63" spans="1:10" x14ac:dyDescent="0.2">
      <c r="A63" s="38" t="s">
        <v>21</v>
      </c>
      <c r="B63" s="38" t="s">
        <v>14</v>
      </c>
      <c r="C63" s="38">
        <v>-289</v>
      </c>
      <c r="D63" s="33"/>
      <c r="E63" s="33"/>
      <c r="F63" s="33"/>
      <c r="G63" s="33"/>
      <c r="H63" s="33"/>
      <c r="I63" s="33">
        <v>-289</v>
      </c>
      <c r="J63" s="33"/>
    </row>
    <row r="64" spans="1:10" x14ac:dyDescent="0.2">
      <c r="A64" s="38" t="s">
        <v>26</v>
      </c>
      <c r="B64" s="38" t="s">
        <v>14</v>
      </c>
      <c r="C64" s="38">
        <v>-289</v>
      </c>
      <c r="D64" s="33"/>
      <c r="E64" s="33"/>
      <c r="F64" s="33"/>
      <c r="G64" s="33"/>
      <c r="H64" s="33"/>
      <c r="I64" s="33">
        <v>-289</v>
      </c>
      <c r="J64" s="33"/>
    </row>
    <row r="65" spans="1:11" x14ac:dyDescent="0.2">
      <c r="A65" s="38" t="s">
        <v>35</v>
      </c>
      <c r="B65" s="38" t="s">
        <v>14</v>
      </c>
      <c r="C65" s="38">
        <v>-289</v>
      </c>
      <c r="D65" s="33"/>
      <c r="E65" s="33"/>
      <c r="F65" s="33"/>
      <c r="G65" s="33"/>
      <c r="H65" s="33"/>
      <c r="I65" s="33">
        <v>-289</v>
      </c>
      <c r="J65" s="33"/>
    </row>
    <row r="66" spans="1:11" x14ac:dyDescent="0.2">
      <c r="A66" s="38" t="s">
        <v>48</v>
      </c>
      <c r="B66" s="38" t="s">
        <v>14</v>
      </c>
      <c r="C66" s="38">
        <v>-289</v>
      </c>
      <c r="D66" s="33"/>
      <c r="E66" s="33"/>
      <c r="F66" s="33"/>
      <c r="G66" s="33"/>
      <c r="H66" s="33"/>
      <c r="I66" s="33">
        <v>-289</v>
      </c>
      <c r="J66" s="33"/>
    </row>
    <row r="67" spans="1:11" x14ac:dyDescent="0.2">
      <c r="A67" s="38" t="s">
        <v>57</v>
      </c>
      <c r="B67" s="38" t="s">
        <v>14</v>
      </c>
      <c r="C67" s="38">
        <v>-289</v>
      </c>
      <c r="D67" s="33"/>
      <c r="E67" s="33"/>
      <c r="F67" s="33"/>
      <c r="G67" s="33"/>
      <c r="H67" s="33"/>
      <c r="I67" s="33">
        <v>-289</v>
      </c>
      <c r="J67" s="33"/>
    </row>
    <row r="68" spans="1:11" x14ac:dyDescent="0.2">
      <c r="A68" s="38" t="s">
        <v>64</v>
      </c>
      <c r="B68" s="38" t="s">
        <v>14</v>
      </c>
      <c r="C68" s="38">
        <v>-289</v>
      </c>
      <c r="D68" s="33"/>
      <c r="E68" s="33"/>
      <c r="F68" s="33"/>
      <c r="G68" s="33"/>
      <c r="H68" s="33"/>
      <c r="I68" s="33">
        <v>-289</v>
      </c>
      <c r="J68" s="33"/>
    </row>
    <row r="69" spans="1:11" x14ac:dyDescent="0.2">
      <c r="A69" s="38" t="s">
        <v>76</v>
      </c>
      <c r="B69" s="38" t="s">
        <v>14</v>
      </c>
      <c r="C69" s="38">
        <v>-259</v>
      </c>
      <c r="D69" s="33"/>
      <c r="E69" s="33"/>
      <c r="F69" s="33"/>
      <c r="G69" s="33"/>
      <c r="H69" s="33"/>
      <c r="I69" s="33">
        <v>-259</v>
      </c>
      <c r="J69" s="33"/>
    </row>
    <row r="70" spans="1:11" x14ac:dyDescent="0.2">
      <c r="A70" s="38" t="s">
        <v>84</v>
      </c>
      <c r="B70" s="38" t="s">
        <v>14</v>
      </c>
      <c r="C70" s="38">
        <v>-259</v>
      </c>
      <c r="D70" s="33"/>
      <c r="E70" s="33"/>
      <c r="F70" s="33"/>
      <c r="G70" s="33"/>
      <c r="H70" s="33"/>
      <c r="I70" s="33">
        <v>-259</v>
      </c>
      <c r="J70" s="33"/>
    </row>
    <row r="71" spans="1:11" x14ac:dyDescent="0.2">
      <c r="A71" s="38" t="s">
        <v>96</v>
      </c>
      <c r="B71" s="38" t="s">
        <v>14</v>
      </c>
      <c r="C71" s="38">
        <v>-259</v>
      </c>
      <c r="D71" s="33"/>
      <c r="E71" s="33"/>
      <c r="F71" s="33"/>
      <c r="G71" s="33"/>
      <c r="H71" s="33"/>
      <c r="I71" s="33">
        <v>-259</v>
      </c>
      <c r="J71" s="33"/>
    </row>
    <row r="72" spans="1:11" x14ac:dyDescent="0.2">
      <c r="A72" s="38" t="s">
        <v>101</v>
      </c>
      <c r="B72" s="38" t="s">
        <v>14</v>
      </c>
      <c r="C72" s="38">
        <v>-259</v>
      </c>
      <c r="D72" s="33"/>
      <c r="E72" s="33"/>
      <c r="F72" s="33"/>
      <c r="G72" s="33"/>
      <c r="H72" s="33"/>
      <c r="I72" s="33">
        <v>-259</v>
      </c>
      <c r="J72" s="33"/>
    </row>
    <row r="73" spans="1:11" x14ac:dyDescent="0.2">
      <c r="A73" s="38" t="s">
        <v>114</v>
      </c>
      <c r="B73" s="38" t="s">
        <v>14</v>
      </c>
      <c r="C73" s="38">
        <v>-259</v>
      </c>
      <c r="D73" s="33"/>
      <c r="E73" s="33"/>
      <c r="F73" s="33"/>
      <c r="G73" s="33"/>
      <c r="H73" s="33"/>
      <c r="I73" s="33">
        <v>-259</v>
      </c>
      <c r="J73" s="33"/>
    </row>
    <row r="74" spans="1:11" x14ac:dyDescent="0.2">
      <c r="A74" s="39" t="s">
        <v>42</v>
      </c>
      <c r="B74" s="39" t="s">
        <v>43</v>
      </c>
      <c r="C74" s="39">
        <v>-179</v>
      </c>
      <c r="D74" s="33"/>
      <c r="E74" s="33"/>
      <c r="F74" s="33"/>
      <c r="G74" s="33"/>
      <c r="H74" s="33"/>
      <c r="I74" s="33"/>
      <c r="J74" s="33">
        <v>-179</v>
      </c>
    </row>
    <row r="75" spans="1:11" x14ac:dyDescent="0.2">
      <c r="A75" s="39" t="s">
        <v>84</v>
      </c>
      <c r="B75" s="39" t="s">
        <v>85</v>
      </c>
      <c r="C75" s="39">
        <v>-146.9</v>
      </c>
      <c r="D75" s="33"/>
      <c r="E75" s="33"/>
      <c r="F75" s="33"/>
      <c r="G75" s="33"/>
      <c r="H75" s="33"/>
      <c r="I75" s="33"/>
      <c r="J75" s="33">
        <v>-146.9</v>
      </c>
    </row>
    <row r="76" spans="1:11" x14ac:dyDescent="0.2">
      <c r="A76" s="39" t="s">
        <v>84</v>
      </c>
      <c r="B76" s="39" t="s">
        <v>120</v>
      </c>
      <c r="C76" s="39">
        <v>-482</v>
      </c>
      <c r="D76" s="33"/>
      <c r="E76" s="33"/>
      <c r="F76" s="33"/>
      <c r="G76" s="33"/>
      <c r="H76" s="33"/>
      <c r="I76" s="33"/>
      <c r="J76" s="33">
        <v>-482</v>
      </c>
    </row>
    <row r="77" spans="1:11" x14ac:dyDescent="0.2">
      <c r="A77" s="39" t="s">
        <v>84</v>
      </c>
      <c r="B77" s="39" t="s">
        <v>87</v>
      </c>
      <c r="C77" s="39">
        <v>-550</v>
      </c>
      <c r="D77" s="33"/>
      <c r="E77" s="33"/>
      <c r="F77" s="33"/>
      <c r="G77" s="33"/>
      <c r="H77" s="33"/>
      <c r="I77" s="33"/>
      <c r="J77" s="33">
        <v>-550</v>
      </c>
    </row>
    <row r="78" spans="1:11" x14ac:dyDescent="0.2">
      <c r="A78" s="40" t="s">
        <v>10</v>
      </c>
      <c r="B78" s="40" t="s">
        <v>11</v>
      </c>
      <c r="C78" s="40">
        <v>-700</v>
      </c>
      <c r="D78" s="33"/>
      <c r="E78" s="33"/>
      <c r="F78" s="33"/>
      <c r="G78" s="33"/>
      <c r="H78" s="33"/>
      <c r="I78" s="33"/>
      <c r="K78" s="33">
        <v>-700</v>
      </c>
    </row>
    <row r="79" spans="1:11" x14ac:dyDescent="0.2">
      <c r="A79" s="40" t="s">
        <v>30</v>
      </c>
      <c r="B79" s="40" t="s">
        <v>31</v>
      </c>
      <c r="C79" s="40">
        <v>-75</v>
      </c>
      <c r="D79" s="33"/>
      <c r="E79" s="33"/>
      <c r="F79" s="33"/>
      <c r="G79" s="33"/>
      <c r="H79" s="33"/>
      <c r="I79" s="33"/>
      <c r="K79" s="33">
        <v>-75</v>
      </c>
    </row>
    <row r="80" spans="1:11" x14ac:dyDescent="0.2">
      <c r="A80" s="40" t="s">
        <v>30</v>
      </c>
      <c r="B80" s="40" t="s">
        <v>32</v>
      </c>
      <c r="C80" s="40">
        <v>-1240</v>
      </c>
      <c r="D80" s="33"/>
      <c r="E80" s="33"/>
      <c r="F80" s="33"/>
      <c r="G80" s="33"/>
      <c r="H80" s="33"/>
      <c r="I80" s="33"/>
      <c r="K80" s="33">
        <v>-1240</v>
      </c>
    </row>
    <row r="81" spans="1:12" x14ac:dyDescent="0.2">
      <c r="A81" s="40" t="s">
        <v>69</v>
      </c>
      <c r="B81" s="40" t="s">
        <v>70</v>
      </c>
      <c r="C81" s="40">
        <v>-720</v>
      </c>
      <c r="D81" s="33"/>
      <c r="E81" s="33"/>
      <c r="F81" s="33"/>
      <c r="G81" s="33"/>
      <c r="H81" s="33"/>
      <c r="I81" s="33"/>
      <c r="K81" s="33">
        <v>-720</v>
      </c>
    </row>
    <row r="82" spans="1:12" x14ac:dyDescent="0.2">
      <c r="A82" s="40" t="s">
        <v>73</v>
      </c>
      <c r="B82" s="40" t="s">
        <v>74</v>
      </c>
      <c r="C82" s="40">
        <v>-429</v>
      </c>
      <c r="D82" s="33"/>
      <c r="E82" s="33"/>
      <c r="F82" s="33"/>
      <c r="G82" s="33"/>
      <c r="H82" s="33"/>
      <c r="I82" s="33"/>
      <c r="K82" s="33">
        <v>-429</v>
      </c>
    </row>
    <row r="83" spans="1:12" x14ac:dyDescent="0.2">
      <c r="A83" s="40" t="s">
        <v>89</v>
      </c>
      <c r="B83" s="40" t="s">
        <v>90</v>
      </c>
      <c r="C83" s="40">
        <v>-169</v>
      </c>
      <c r="D83" s="33"/>
      <c r="E83" s="33"/>
      <c r="F83" s="33"/>
      <c r="G83" s="33"/>
      <c r="H83" s="33"/>
      <c r="I83" s="33"/>
      <c r="K83" s="33">
        <v>-169</v>
      </c>
    </row>
    <row r="84" spans="1:12" x14ac:dyDescent="0.2">
      <c r="A84" s="40" t="s">
        <v>94</v>
      </c>
      <c r="B84" s="40" t="s">
        <v>95</v>
      </c>
      <c r="C84" s="40">
        <v>-1827</v>
      </c>
      <c r="D84" s="33"/>
      <c r="E84" s="33"/>
      <c r="F84" s="33"/>
      <c r="G84" s="33"/>
      <c r="H84" s="33"/>
      <c r="I84" s="33"/>
      <c r="K84" s="33">
        <v>-1827</v>
      </c>
    </row>
    <row r="87" spans="1:12" x14ac:dyDescent="0.2">
      <c r="A87" s="37" t="s">
        <v>131</v>
      </c>
      <c r="C87" s="50">
        <f t="shared" ref="C87:K87" si="0">SUM(C2:C84)</f>
        <v>31963.270000000019</v>
      </c>
      <c r="D87" s="50">
        <f>SUM(D2:D84)</f>
        <v>72316.420000000013</v>
      </c>
      <c r="E87" s="50">
        <f t="shared" si="0"/>
        <v>-5188.59</v>
      </c>
      <c r="F87" s="50">
        <f t="shared" si="0"/>
        <v>-5733.24</v>
      </c>
      <c r="G87" s="50">
        <f t="shared" si="0"/>
        <v>-13306.960000000001</v>
      </c>
      <c r="H87" s="50">
        <f t="shared" si="0"/>
        <v>-6288.46</v>
      </c>
      <c r="I87" s="50">
        <f t="shared" si="0"/>
        <v>-3318</v>
      </c>
      <c r="J87" s="50">
        <f t="shared" si="0"/>
        <v>-1357.9</v>
      </c>
      <c r="K87" s="50">
        <f t="shared" si="0"/>
        <v>-5160</v>
      </c>
      <c r="L87" s="50">
        <f>SUM(E87:K87)</f>
        <v>-40353.15</v>
      </c>
    </row>
    <row r="89" spans="1:12" x14ac:dyDescent="0.2">
      <c r="A89" s="49" t="s">
        <v>129</v>
      </c>
    </row>
    <row r="91" spans="1:12" x14ac:dyDescent="0.2">
      <c r="D91" s="50"/>
    </row>
    <row r="92" spans="1:12" x14ac:dyDescent="0.2">
      <c r="A92" s="49" t="s">
        <v>121</v>
      </c>
      <c r="B92" s="50">
        <f>D87</f>
        <v>72316.420000000013</v>
      </c>
    </row>
    <row r="93" spans="1:12" x14ac:dyDescent="0.2">
      <c r="A93" s="49" t="s">
        <v>130</v>
      </c>
      <c r="B93" s="50">
        <f>L87</f>
        <v>-40353.15</v>
      </c>
    </row>
    <row r="94" spans="1:12" x14ac:dyDescent="0.2">
      <c r="A94" s="49" t="s">
        <v>132</v>
      </c>
      <c r="B94" s="50">
        <f>D87+L87</f>
        <v>31963.270000000011</v>
      </c>
    </row>
    <row r="96" spans="1:12" x14ac:dyDescent="0.2">
      <c r="A96" s="49" t="s">
        <v>133</v>
      </c>
      <c r="B96" s="33">
        <v>25066.69</v>
      </c>
    </row>
    <row r="97" spans="1:4" x14ac:dyDescent="0.2">
      <c r="A97" s="49" t="s">
        <v>134</v>
      </c>
      <c r="B97" s="33">
        <v>57029.96</v>
      </c>
      <c r="D97" s="50"/>
    </row>
    <row r="99" spans="1:4" x14ac:dyDescent="0.2">
      <c r="A99" s="49" t="s">
        <v>135</v>
      </c>
      <c r="B99" s="50">
        <f>B97-B96</f>
        <v>31963.27</v>
      </c>
    </row>
    <row r="101" spans="1:4" x14ac:dyDescent="0.2">
      <c r="A101" s="49" t="s">
        <v>136</v>
      </c>
    </row>
    <row r="102" spans="1:4" x14ac:dyDescent="0.2">
      <c r="D102" s="5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1E1A0-C2A1-4B62-B634-6ECA1B4EF6B6}">
  <dimension ref="A1:D86"/>
  <sheetViews>
    <sheetView workbookViewId="0">
      <selection activeCell="E4" sqref="E4"/>
    </sheetView>
  </sheetViews>
  <sheetFormatPr defaultRowHeight="15" x14ac:dyDescent="0.25"/>
  <cols>
    <col min="1" max="1" width="14.140625" customWidth="1"/>
    <col min="2" max="2" width="42.42578125" customWidth="1"/>
    <col min="3" max="3" width="13.140625" customWidth="1"/>
    <col min="4" max="4" width="13.28515625" customWidth="1"/>
  </cols>
  <sheetData>
    <row r="1" spans="1:4" ht="15.7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15.75" x14ac:dyDescent="0.25">
      <c r="A2" s="2" t="s">
        <v>4</v>
      </c>
      <c r="B2" s="2" t="s">
        <v>5</v>
      </c>
      <c r="C2" s="2">
        <v>-1566</v>
      </c>
      <c r="D2" s="2">
        <v>57029.96</v>
      </c>
    </row>
    <row r="3" spans="1:4" ht="15.75" x14ac:dyDescent="0.25">
      <c r="A3" s="2" t="s">
        <v>6</v>
      </c>
      <c r="B3" s="2" t="s">
        <v>7</v>
      </c>
      <c r="C3" s="2">
        <v>30.42</v>
      </c>
      <c r="D3" s="2">
        <v>58595.96</v>
      </c>
    </row>
    <row r="4" spans="1:4" ht="15.75" x14ac:dyDescent="0.25">
      <c r="A4" s="2" t="s">
        <v>8</v>
      </c>
      <c r="B4" s="2" t="s">
        <v>9</v>
      </c>
      <c r="C4" s="2">
        <v>1600</v>
      </c>
      <c r="D4" s="2">
        <v>58565.54</v>
      </c>
    </row>
    <row r="5" spans="1:4" ht="15.75" x14ac:dyDescent="0.25">
      <c r="A5" s="2" t="s">
        <v>10</v>
      </c>
      <c r="B5" s="2" t="s">
        <v>11</v>
      </c>
      <c r="C5" s="2">
        <v>-700</v>
      </c>
      <c r="D5" s="2">
        <v>56965.54</v>
      </c>
    </row>
    <row r="6" spans="1:4" ht="15.75" x14ac:dyDescent="0.25">
      <c r="A6" s="2" t="s">
        <v>12</v>
      </c>
      <c r="B6" s="2" t="s">
        <v>13</v>
      </c>
      <c r="C6" s="2">
        <v>-852.87</v>
      </c>
      <c r="D6" s="2">
        <v>57665.54</v>
      </c>
    </row>
    <row r="7" spans="1:4" ht="15.75" x14ac:dyDescent="0.25">
      <c r="A7" s="2" t="s">
        <v>12</v>
      </c>
      <c r="B7" s="2" t="s">
        <v>14</v>
      </c>
      <c r="C7" s="2">
        <v>-289</v>
      </c>
      <c r="D7" s="2">
        <v>58518.41</v>
      </c>
    </row>
    <row r="8" spans="1:4" ht="15.75" x14ac:dyDescent="0.25">
      <c r="A8" s="2" t="s">
        <v>15</v>
      </c>
      <c r="B8" s="2" t="s">
        <v>16</v>
      </c>
      <c r="C8" s="2">
        <v>400</v>
      </c>
      <c r="D8" s="2">
        <v>58807.41</v>
      </c>
    </row>
    <row r="9" spans="1:4" ht="15.75" x14ac:dyDescent="0.25">
      <c r="A9" s="2" t="s">
        <v>17</v>
      </c>
      <c r="B9" s="2" t="s">
        <v>18</v>
      </c>
      <c r="C9" s="2">
        <v>-1297.1500000000001</v>
      </c>
      <c r="D9" s="2">
        <v>58407.41</v>
      </c>
    </row>
    <row r="10" spans="1:4" ht="15.75" x14ac:dyDescent="0.25">
      <c r="A10" s="2" t="s">
        <v>19</v>
      </c>
      <c r="B10" s="2" t="s">
        <v>20</v>
      </c>
      <c r="C10" s="2">
        <v>600</v>
      </c>
      <c r="D10" s="2">
        <v>59704.56</v>
      </c>
    </row>
    <row r="11" spans="1:4" ht="15.75" x14ac:dyDescent="0.25">
      <c r="A11" s="2" t="s">
        <v>21</v>
      </c>
      <c r="B11" s="2" t="s">
        <v>13</v>
      </c>
      <c r="C11" s="2">
        <v>-663.73</v>
      </c>
      <c r="D11" s="2">
        <v>59104.56</v>
      </c>
    </row>
    <row r="12" spans="1:4" ht="15.75" x14ac:dyDescent="0.25">
      <c r="A12" s="2" t="s">
        <v>21</v>
      </c>
      <c r="B12" s="2" t="s">
        <v>14</v>
      </c>
      <c r="C12" s="2">
        <v>-289</v>
      </c>
      <c r="D12" s="2">
        <v>59768.29</v>
      </c>
    </row>
    <row r="13" spans="1:4" ht="15.75" x14ac:dyDescent="0.25">
      <c r="A13" s="2" t="s">
        <v>22</v>
      </c>
      <c r="B13" s="2" t="s">
        <v>23</v>
      </c>
      <c r="C13" s="2">
        <v>3000</v>
      </c>
      <c r="D13" s="2">
        <v>60057.29</v>
      </c>
    </row>
    <row r="14" spans="1:4" ht="15.75" x14ac:dyDescent="0.25">
      <c r="A14" s="2" t="s">
        <v>24</v>
      </c>
      <c r="B14" s="2" t="s">
        <v>25</v>
      </c>
      <c r="C14" s="2">
        <v>1200</v>
      </c>
      <c r="D14" s="2">
        <v>57057.29</v>
      </c>
    </row>
    <row r="15" spans="1:4" ht="15.75" x14ac:dyDescent="0.25">
      <c r="A15" s="2" t="s">
        <v>26</v>
      </c>
      <c r="B15" s="2" t="s">
        <v>13</v>
      </c>
      <c r="C15" s="2">
        <v>-736.09</v>
      </c>
      <c r="D15" s="2">
        <v>55857.29</v>
      </c>
    </row>
    <row r="16" spans="1:4" ht="15.75" x14ac:dyDescent="0.25">
      <c r="A16" s="2" t="s">
        <v>26</v>
      </c>
      <c r="B16" s="2" t="s">
        <v>14</v>
      </c>
      <c r="C16" s="2">
        <v>-289</v>
      </c>
      <c r="D16" s="2">
        <v>56593.38</v>
      </c>
    </row>
    <row r="17" spans="1:4" ht="15.75" x14ac:dyDescent="0.25">
      <c r="A17" s="2" t="s">
        <v>27</v>
      </c>
      <c r="B17" s="2" t="s">
        <v>7</v>
      </c>
      <c r="C17" s="2">
        <v>33.299999999999997</v>
      </c>
      <c r="D17" s="2">
        <v>56882.38</v>
      </c>
    </row>
    <row r="18" spans="1:4" ht="15.75" x14ac:dyDescent="0.25">
      <c r="A18" s="2" t="s">
        <v>28</v>
      </c>
      <c r="B18" s="2" t="s">
        <v>29</v>
      </c>
      <c r="C18" s="2">
        <v>2000</v>
      </c>
      <c r="D18" s="2">
        <v>56849.08</v>
      </c>
    </row>
    <row r="19" spans="1:4" ht="15.75" x14ac:dyDescent="0.25">
      <c r="A19" s="2" t="s">
        <v>30</v>
      </c>
      <c r="B19" s="2" t="s">
        <v>31</v>
      </c>
      <c r="C19" s="2">
        <v>-75</v>
      </c>
      <c r="D19" s="2">
        <v>54849.08</v>
      </c>
    </row>
    <row r="20" spans="1:4" ht="15.75" x14ac:dyDescent="0.25">
      <c r="A20" s="2" t="s">
        <v>30</v>
      </c>
      <c r="B20" s="2" t="s">
        <v>32</v>
      </c>
      <c r="C20" s="2">
        <v>-1240</v>
      </c>
      <c r="D20" s="2">
        <v>54924.08</v>
      </c>
    </row>
    <row r="21" spans="1:4" ht="15.75" x14ac:dyDescent="0.25">
      <c r="A21" s="2" t="s">
        <v>33</v>
      </c>
      <c r="B21" s="2" t="s">
        <v>34</v>
      </c>
      <c r="C21" s="2">
        <v>1400</v>
      </c>
      <c r="D21" s="2">
        <v>56164.08</v>
      </c>
    </row>
    <row r="22" spans="1:4" ht="15.75" x14ac:dyDescent="0.25">
      <c r="A22" s="2" t="s">
        <v>35</v>
      </c>
      <c r="B22" s="2" t="s">
        <v>13</v>
      </c>
      <c r="C22" s="2">
        <v>-770.87</v>
      </c>
      <c r="D22" s="2">
        <v>54764.08</v>
      </c>
    </row>
    <row r="23" spans="1:4" ht="15.75" x14ac:dyDescent="0.25">
      <c r="A23" s="2" t="s">
        <v>35</v>
      </c>
      <c r="B23" s="2" t="s">
        <v>14</v>
      </c>
      <c r="C23" s="2">
        <v>-289</v>
      </c>
      <c r="D23" s="2">
        <v>55534.95</v>
      </c>
    </row>
    <row r="24" spans="1:4" ht="15.75" x14ac:dyDescent="0.25">
      <c r="A24" s="2" t="s">
        <v>36</v>
      </c>
      <c r="B24" s="2" t="s">
        <v>37</v>
      </c>
      <c r="C24" s="2">
        <v>1600</v>
      </c>
      <c r="D24" s="2">
        <v>55823.95</v>
      </c>
    </row>
    <row r="25" spans="1:4" ht="15.75" x14ac:dyDescent="0.25">
      <c r="A25" s="2" t="s">
        <v>38</v>
      </c>
      <c r="B25" s="2" t="s">
        <v>39</v>
      </c>
      <c r="C25" s="2">
        <v>1400</v>
      </c>
      <c r="D25" s="2">
        <v>54223.95</v>
      </c>
    </row>
    <row r="26" spans="1:4" ht="15.75" x14ac:dyDescent="0.25">
      <c r="A26" s="2" t="s">
        <v>40</v>
      </c>
      <c r="B26" s="2" t="s">
        <v>41</v>
      </c>
      <c r="C26" s="2">
        <v>1400</v>
      </c>
      <c r="D26" s="2">
        <v>52823.95</v>
      </c>
    </row>
    <row r="27" spans="1:4" ht="15.75" x14ac:dyDescent="0.25">
      <c r="A27" s="2" t="s">
        <v>42</v>
      </c>
      <c r="B27" s="2" t="s">
        <v>43</v>
      </c>
      <c r="C27" s="2">
        <v>-179</v>
      </c>
      <c r="D27" s="2">
        <v>51423.95</v>
      </c>
    </row>
    <row r="28" spans="1:4" ht="15.75" x14ac:dyDescent="0.25">
      <c r="A28" s="2" t="s">
        <v>42</v>
      </c>
      <c r="B28" s="2" t="s">
        <v>44</v>
      </c>
      <c r="C28" s="2">
        <v>1400</v>
      </c>
      <c r="D28" s="2">
        <v>51602.95</v>
      </c>
    </row>
    <row r="29" spans="1:4" ht="15.75" x14ac:dyDescent="0.25">
      <c r="A29" s="2" t="s">
        <v>45</v>
      </c>
      <c r="B29" s="2" t="s">
        <v>46</v>
      </c>
      <c r="C29" s="2">
        <v>-2866.62</v>
      </c>
      <c r="D29" s="2">
        <v>50202.95</v>
      </c>
    </row>
    <row r="30" spans="1:4" ht="15.75" x14ac:dyDescent="0.25">
      <c r="A30" s="2" t="s">
        <v>47</v>
      </c>
      <c r="B30" s="2" t="s">
        <v>18</v>
      </c>
      <c r="C30" s="2">
        <v>-1297.1500000000001</v>
      </c>
      <c r="D30" s="2">
        <v>53069.57</v>
      </c>
    </row>
    <row r="31" spans="1:4" ht="15.75" x14ac:dyDescent="0.25">
      <c r="A31" s="2" t="s">
        <v>48</v>
      </c>
      <c r="B31" s="2" t="s">
        <v>13</v>
      </c>
      <c r="C31" s="2">
        <v>-716.53</v>
      </c>
      <c r="D31" s="2">
        <v>54366.720000000001</v>
      </c>
    </row>
    <row r="32" spans="1:4" ht="15.75" x14ac:dyDescent="0.25">
      <c r="A32" s="2" t="s">
        <v>48</v>
      </c>
      <c r="B32" s="2" t="s">
        <v>14</v>
      </c>
      <c r="C32" s="2">
        <v>-289</v>
      </c>
      <c r="D32" s="2">
        <v>55083.25</v>
      </c>
    </row>
    <row r="33" spans="1:4" ht="15.75" x14ac:dyDescent="0.25">
      <c r="A33" s="2" t="s">
        <v>49</v>
      </c>
      <c r="B33" s="2" t="s">
        <v>50</v>
      </c>
      <c r="C33" s="2">
        <v>1400</v>
      </c>
      <c r="D33" s="2">
        <v>55372.25</v>
      </c>
    </row>
    <row r="34" spans="1:4" ht="15.75" x14ac:dyDescent="0.25">
      <c r="A34" s="2" t="s">
        <v>51</v>
      </c>
      <c r="B34" s="2" t="s">
        <v>52</v>
      </c>
      <c r="C34" s="2">
        <v>1400</v>
      </c>
      <c r="D34" s="2">
        <v>53972.25</v>
      </c>
    </row>
    <row r="35" spans="1:4" ht="15.75" x14ac:dyDescent="0.25">
      <c r="A35" s="2" t="s">
        <v>53</v>
      </c>
      <c r="B35" s="2" t="s">
        <v>54</v>
      </c>
      <c r="C35" s="2">
        <v>1400</v>
      </c>
      <c r="D35" s="2">
        <v>52572.25</v>
      </c>
    </row>
    <row r="36" spans="1:4" ht="15.75" x14ac:dyDescent="0.25">
      <c r="A36" s="2" t="s">
        <v>55</v>
      </c>
      <c r="B36" s="2" t="s">
        <v>56</v>
      </c>
      <c r="C36" s="2">
        <v>2800</v>
      </c>
      <c r="D36" s="2">
        <v>51172.25</v>
      </c>
    </row>
    <row r="37" spans="1:4" ht="15.75" x14ac:dyDescent="0.25">
      <c r="A37" s="2" t="s">
        <v>57</v>
      </c>
      <c r="B37" s="2" t="s">
        <v>13</v>
      </c>
      <c r="C37" s="2">
        <v>-602.15</v>
      </c>
      <c r="D37" s="2">
        <v>48372.25</v>
      </c>
    </row>
    <row r="38" spans="1:4" ht="15.75" x14ac:dyDescent="0.25">
      <c r="A38" s="2" t="s">
        <v>57</v>
      </c>
      <c r="B38" s="2" t="s">
        <v>14</v>
      </c>
      <c r="C38" s="2">
        <v>-289</v>
      </c>
      <c r="D38" s="2">
        <v>48974.400000000001</v>
      </c>
    </row>
    <row r="39" spans="1:4" ht="15.75" x14ac:dyDescent="0.25">
      <c r="A39" s="2" t="s">
        <v>58</v>
      </c>
      <c r="B39" s="2" t="s">
        <v>59</v>
      </c>
      <c r="C39" s="2">
        <v>1400</v>
      </c>
      <c r="D39" s="2">
        <v>49263.4</v>
      </c>
    </row>
    <row r="40" spans="1:4" ht="15.75" x14ac:dyDescent="0.25">
      <c r="A40" s="2" t="s">
        <v>60</v>
      </c>
      <c r="B40" s="2" t="s">
        <v>7</v>
      </c>
      <c r="C40" s="2">
        <v>27.49</v>
      </c>
      <c r="D40" s="2">
        <v>47863.4</v>
      </c>
    </row>
    <row r="41" spans="1:4" ht="15.75" x14ac:dyDescent="0.25">
      <c r="A41" s="2" t="s">
        <v>61</v>
      </c>
      <c r="B41" s="2" t="s">
        <v>62</v>
      </c>
      <c r="C41" s="2">
        <v>2800</v>
      </c>
      <c r="D41" s="2">
        <v>47835.91</v>
      </c>
    </row>
    <row r="42" spans="1:4" ht="15.75" x14ac:dyDescent="0.25">
      <c r="A42" s="2" t="s">
        <v>61</v>
      </c>
      <c r="B42" s="2" t="s">
        <v>63</v>
      </c>
      <c r="C42" s="2">
        <v>1400</v>
      </c>
      <c r="D42" s="2">
        <v>45035.91</v>
      </c>
    </row>
    <row r="43" spans="1:4" ht="15.75" x14ac:dyDescent="0.25">
      <c r="A43" s="2" t="s">
        <v>64</v>
      </c>
      <c r="B43" s="2" t="s">
        <v>13</v>
      </c>
      <c r="C43" s="2">
        <v>-969.19</v>
      </c>
      <c r="D43" s="2">
        <v>43635.91</v>
      </c>
    </row>
    <row r="44" spans="1:4" ht="15.75" x14ac:dyDescent="0.25">
      <c r="A44" s="2" t="s">
        <v>64</v>
      </c>
      <c r="B44" s="2" t="s">
        <v>14</v>
      </c>
      <c r="C44" s="2">
        <v>-289</v>
      </c>
      <c r="D44" s="2">
        <v>44605.1</v>
      </c>
    </row>
    <row r="45" spans="1:4" ht="15.75" x14ac:dyDescent="0.25">
      <c r="A45" s="2" t="s">
        <v>65</v>
      </c>
      <c r="B45" s="2" t="s">
        <v>66</v>
      </c>
      <c r="C45" s="2">
        <v>800</v>
      </c>
      <c r="D45" s="2">
        <v>44894.1</v>
      </c>
    </row>
    <row r="46" spans="1:4" ht="15.75" x14ac:dyDescent="0.25">
      <c r="A46" s="2" t="s">
        <v>67</v>
      </c>
      <c r="B46" s="2" t="s">
        <v>68</v>
      </c>
      <c r="C46" s="2">
        <v>800</v>
      </c>
      <c r="D46" s="2">
        <v>44094.1</v>
      </c>
    </row>
    <row r="47" spans="1:4" ht="15.75" x14ac:dyDescent="0.25">
      <c r="A47" s="2" t="s">
        <v>69</v>
      </c>
      <c r="B47" s="2" t="s">
        <v>70</v>
      </c>
      <c r="C47" s="2">
        <v>-720</v>
      </c>
      <c r="D47" s="2">
        <v>43294.1</v>
      </c>
    </row>
    <row r="48" spans="1:4" ht="15.75" x14ac:dyDescent="0.25">
      <c r="A48" s="2" t="s">
        <v>71</v>
      </c>
      <c r="B48" s="2" t="s">
        <v>72</v>
      </c>
      <c r="C48" s="2">
        <v>1800</v>
      </c>
      <c r="D48" s="2">
        <v>44014.1</v>
      </c>
    </row>
    <row r="49" spans="1:4" ht="15.75" x14ac:dyDescent="0.25">
      <c r="A49" s="2" t="s">
        <v>73</v>
      </c>
      <c r="B49" s="2" t="s">
        <v>74</v>
      </c>
      <c r="C49" s="2">
        <v>-429</v>
      </c>
      <c r="D49" s="2">
        <v>42214.1</v>
      </c>
    </row>
    <row r="50" spans="1:4" ht="15.75" x14ac:dyDescent="0.25">
      <c r="A50" s="2" t="s">
        <v>75</v>
      </c>
      <c r="B50" s="2" t="s">
        <v>18</v>
      </c>
      <c r="C50" s="2">
        <v>-1297.1500000000001</v>
      </c>
      <c r="D50" s="2">
        <v>42643.1</v>
      </c>
    </row>
    <row r="51" spans="1:4" ht="15.75" x14ac:dyDescent="0.25">
      <c r="A51" s="2" t="s">
        <v>76</v>
      </c>
      <c r="B51" s="2" t="s">
        <v>13</v>
      </c>
      <c r="C51" s="2">
        <v>-1615.77</v>
      </c>
      <c r="D51" s="2">
        <v>43940.25</v>
      </c>
    </row>
    <row r="52" spans="1:4" ht="15.75" x14ac:dyDescent="0.25">
      <c r="A52" s="2" t="s">
        <v>76</v>
      </c>
      <c r="B52" s="2" t="s">
        <v>14</v>
      </c>
      <c r="C52" s="2">
        <v>-259</v>
      </c>
      <c r="D52" s="2">
        <v>45556.02</v>
      </c>
    </row>
    <row r="53" spans="1:4" ht="15.75" x14ac:dyDescent="0.25">
      <c r="A53" s="2" t="s">
        <v>77</v>
      </c>
      <c r="B53" s="2" t="s">
        <v>78</v>
      </c>
      <c r="C53" s="2">
        <v>1400</v>
      </c>
      <c r="D53" s="2">
        <v>45815.02</v>
      </c>
    </row>
    <row r="54" spans="1:4" ht="15.75" x14ac:dyDescent="0.25">
      <c r="A54" s="2" t="s">
        <v>77</v>
      </c>
      <c r="B54" s="2" t="s">
        <v>79</v>
      </c>
      <c r="C54" s="2">
        <v>400</v>
      </c>
      <c r="D54" s="2">
        <v>44415.02</v>
      </c>
    </row>
    <row r="55" spans="1:4" ht="15.75" x14ac:dyDescent="0.25">
      <c r="A55" s="2" t="s">
        <v>80</v>
      </c>
      <c r="B55" s="2" t="s">
        <v>81</v>
      </c>
      <c r="C55" s="2">
        <v>1400</v>
      </c>
      <c r="D55" s="2">
        <v>44015.02</v>
      </c>
    </row>
    <row r="56" spans="1:4" ht="15.75" x14ac:dyDescent="0.25">
      <c r="A56" s="2" t="s">
        <v>82</v>
      </c>
      <c r="B56" s="2" t="s">
        <v>83</v>
      </c>
      <c r="C56" s="2">
        <v>1400</v>
      </c>
      <c r="D56" s="2">
        <v>42615.02</v>
      </c>
    </row>
    <row r="57" spans="1:4" ht="15.75" x14ac:dyDescent="0.25">
      <c r="A57" s="2" t="s">
        <v>84</v>
      </c>
      <c r="B57" s="2" t="s">
        <v>85</v>
      </c>
      <c r="C57" s="2">
        <v>-146.9</v>
      </c>
      <c r="D57" s="2">
        <v>41215.019999999997</v>
      </c>
    </row>
    <row r="58" spans="1:4" ht="15.75" x14ac:dyDescent="0.25">
      <c r="A58" s="2" t="s">
        <v>84</v>
      </c>
      <c r="B58" s="2" t="s">
        <v>86</v>
      </c>
      <c r="C58" s="2">
        <v>-482</v>
      </c>
      <c r="D58" s="2">
        <v>41361.919999999998</v>
      </c>
    </row>
    <row r="59" spans="1:4" ht="15.75" x14ac:dyDescent="0.25">
      <c r="A59" s="2" t="s">
        <v>84</v>
      </c>
      <c r="B59" s="2" t="s">
        <v>13</v>
      </c>
      <c r="C59" s="2">
        <v>-1397.45</v>
      </c>
      <c r="D59" s="2">
        <v>41843.919999999998</v>
      </c>
    </row>
    <row r="60" spans="1:4" ht="15.75" x14ac:dyDescent="0.25">
      <c r="A60" s="2" t="s">
        <v>84</v>
      </c>
      <c r="B60" s="2" t="s">
        <v>87</v>
      </c>
      <c r="C60" s="2">
        <v>-550</v>
      </c>
      <c r="D60" s="2">
        <v>43241.37</v>
      </c>
    </row>
    <row r="61" spans="1:4" ht="15.75" x14ac:dyDescent="0.25">
      <c r="A61" s="2" t="s">
        <v>84</v>
      </c>
      <c r="B61" s="2" t="s">
        <v>88</v>
      </c>
      <c r="C61" s="2">
        <v>1600</v>
      </c>
      <c r="D61" s="2">
        <v>43791.37</v>
      </c>
    </row>
    <row r="62" spans="1:4" ht="15.75" x14ac:dyDescent="0.25">
      <c r="A62" s="2" t="s">
        <v>84</v>
      </c>
      <c r="B62" s="2" t="s">
        <v>14</v>
      </c>
      <c r="C62" s="2">
        <v>-259</v>
      </c>
      <c r="D62" s="2">
        <v>42191.37</v>
      </c>
    </row>
    <row r="63" spans="1:4" ht="15.75" x14ac:dyDescent="0.25">
      <c r="A63" s="2" t="s">
        <v>89</v>
      </c>
      <c r="B63" s="2" t="s">
        <v>90</v>
      </c>
      <c r="C63" s="2">
        <v>-169</v>
      </c>
      <c r="D63" s="2">
        <v>42450.37</v>
      </c>
    </row>
    <row r="64" spans="1:4" ht="15.75" x14ac:dyDescent="0.25">
      <c r="A64" s="2" t="s">
        <v>89</v>
      </c>
      <c r="B64" s="2" t="s">
        <v>7</v>
      </c>
      <c r="C64" s="2">
        <v>25.21</v>
      </c>
      <c r="D64" s="2">
        <v>42619.37</v>
      </c>
    </row>
    <row r="65" spans="1:4" ht="15.75" x14ac:dyDescent="0.25">
      <c r="A65" s="2" t="s">
        <v>89</v>
      </c>
      <c r="B65" s="2" t="s">
        <v>91</v>
      </c>
      <c r="C65" s="2">
        <v>1400</v>
      </c>
      <c r="D65" s="2">
        <v>42594.16</v>
      </c>
    </row>
    <row r="66" spans="1:4" ht="15.75" x14ac:dyDescent="0.25">
      <c r="A66" s="2" t="s">
        <v>92</v>
      </c>
      <c r="B66" s="2" t="s">
        <v>93</v>
      </c>
      <c r="C66" s="2">
        <v>600</v>
      </c>
      <c r="D66" s="2">
        <v>41194.160000000003</v>
      </c>
    </row>
    <row r="67" spans="1:4" ht="15.75" x14ac:dyDescent="0.25">
      <c r="A67" s="2" t="s">
        <v>94</v>
      </c>
      <c r="B67" s="2" t="s">
        <v>95</v>
      </c>
      <c r="C67" s="2">
        <v>-1827</v>
      </c>
      <c r="D67" s="2">
        <v>40594.160000000003</v>
      </c>
    </row>
    <row r="68" spans="1:4" ht="15.75" x14ac:dyDescent="0.25">
      <c r="A68" s="2" t="s">
        <v>96</v>
      </c>
      <c r="B68" s="2" t="s">
        <v>13</v>
      </c>
      <c r="C68" s="2">
        <v>-2178.34</v>
      </c>
      <c r="D68" s="2">
        <v>42421.16</v>
      </c>
    </row>
    <row r="69" spans="1:4" ht="15.75" x14ac:dyDescent="0.25">
      <c r="A69" s="2" t="s">
        <v>96</v>
      </c>
      <c r="B69" s="2" t="s">
        <v>14</v>
      </c>
      <c r="C69" s="2">
        <v>-259</v>
      </c>
      <c r="D69" s="2">
        <v>44599.5</v>
      </c>
    </row>
    <row r="70" spans="1:4" ht="15.75" x14ac:dyDescent="0.25">
      <c r="A70" s="2" t="s">
        <v>97</v>
      </c>
      <c r="B70" s="2" t="s">
        <v>98</v>
      </c>
      <c r="C70" s="2">
        <v>400</v>
      </c>
      <c r="D70" s="2">
        <v>44858.5</v>
      </c>
    </row>
    <row r="71" spans="1:4" ht="15.75" x14ac:dyDescent="0.25">
      <c r="A71" s="2" t="s">
        <v>99</v>
      </c>
      <c r="B71" s="2" t="s">
        <v>46</v>
      </c>
      <c r="C71" s="2">
        <v>-2866.62</v>
      </c>
      <c r="D71" s="2">
        <v>44458.5</v>
      </c>
    </row>
    <row r="72" spans="1:4" ht="15.75" x14ac:dyDescent="0.25">
      <c r="A72" s="2" t="s">
        <v>100</v>
      </c>
      <c r="B72" s="2" t="s">
        <v>18</v>
      </c>
      <c r="C72" s="2">
        <v>-1297.1400000000001</v>
      </c>
      <c r="D72" s="2">
        <v>47325.120000000003</v>
      </c>
    </row>
    <row r="73" spans="1:4" ht="15.75" x14ac:dyDescent="0.25">
      <c r="A73" s="2" t="s">
        <v>101</v>
      </c>
      <c r="B73" s="2" t="s">
        <v>13</v>
      </c>
      <c r="C73" s="2">
        <v>-1806.14</v>
      </c>
      <c r="D73" s="2">
        <v>48622.26</v>
      </c>
    </row>
    <row r="74" spans="1:4" ht="15.75" x14ac:dyDescent="0.25">
      <c r="A74" s="2" t="s">
        <v>101</v>
      </c>
      <c r="B74" s="2" t="s">
        <v>14</v>
      </c>
      <c r="C74" s="2">
        <v>-259</v>
      </c>
      <c r="D74" s="2">
        <v>50428.4</v>
      </c>
    </row>
    <row r="75" spans="1:4" ht="15.75" x14ac:dyDescent="0.25">
      <c r="A75" s="2" t="s">
        <v>102</v>
      </c>
      <c r="B75" s="2" t="s">
        <v>103</v>
      </c>
      <c r="C75" s="2">
        <v>-3277.46</v>
      </c>
      <c r="D75" s="2">
        <v>50687.4</v>
      </c>
    </row>
    <row r="76" spans="1:4" ht="15.75" x14ac:dyDescent="0.25">
      <c r="A76" s="2" t="s">
        <v>102</v>
      </c>
      <c r="B76" s="2" t="s">
        <v>104</v>
      </c>
      <c r="C76" s="2">
        <v>6000</v>
      </c>
      <c r="D76" s="2">
        <v>53964.86</v>
      </c>
    </row>
    <row r="77" spans="1:4" ht="15.75" x14ac:dyDescent="0.25">
      <c r="A77" s="2" t="s">
        <v>102</v>
      </c>
      <c r="B77" s="2" t="s">
        <v>105</v>
      </c>
      <c r="C77" s="2">
        <v>6000</v>
      </c>
      <c r="D77" s="2">
        <v>47964.86</v>
      </c>
    </row>
    <row r="78" spans="1:4" ht="15.75" x14ac:dyDescent="0.25">
      <c r="A78" s="2" t="s">
        <v>106</v>
      </c>
      <c r="B78" s="2" t="s">
        <v>107</v>
      </c>
      <c r="C78" s="2">
        <v>6000</v>
      </c>
      <c r="D78" s="2">
        <v>41964.86</v>
      </c>
    </row>
    <row r="79" spans="1:4" ht="15.75" x14ac:dyDescent="0.25">
      <c r="A79" s="2" t="s">
        <v>108</v>
      </c>
      <c r="B79" s="2" t="s">
        <v>109</v>
      </c>
      <c r="C79" s="2">
        <v>6000</v>
      </c>
      <c r="D79" s="2">
        <v>35964.86</v>
      </c>
    </row>
    <row r="80" spans="1:4" ht="15.75" x14ac:dyDescent="0.25">
      <c r="A80" s="2" t="s">
        <v>110</v>
      </c>
      <c r="B80" s="2" t="s">
        <v>111</v>
      </c>
      <c r="C80" s="2">
        <v>6000</v>
      </c>
      <c r="D80" s="2">
        <v>29964.86</v>
      </c>
    </row>
    <row r="81" spans="1:4" ht="15.75" x14ac:dyDescent="0.25">
      <c r="A81" s="2" t="s">
        <v>112</v>
      </c>
      <c r="B81" s="2" t="s">
        <v>113</v>
      </c>
      <c r="C81" s="2">
        <v>-1445</v>
      </c>
      <c r="D81" s="2">
        <v>23964.86</v>
      </c>
    </row>
    <row r="82" spans="1:4" ht="15.75" x14ac:dyDescent="0.25">
      <c r="A82" s="2" t="s">
        <v>114</v>
      </c>
      <c r="B82" s="2" t="s">
        <v>13</v>
      </c>
      <c r="C82" s="2">
        <v>-997.83</v>
      </c>
      <c r="D82" s="2">
        <v>25409.86</v>
      </c>
    </row>
    <row r="83" spans="1:4" ht="15.75" x14ac:dyDescent="0.25">
      <c r="A83" s="2" t="s">
        <v>114</v>
      </c>
      <c r="B83" s="2" t="s">
        <v>115</v>
      </c>
      <c r="C83" s="2">
        <v>1600</v>
      </c>
      <c r="D83" s="2">
        <v>26407.69</v>
      </c>
    </row>
    <row r="84" spans="1:4" ht="15.75" x14ac:dyDescent="0.25">
      <c r="A84" s="2" t="s">
        <v>114</v>
      </c>
      <c r="B84" s="2" t="s">
        <v>14</v>
      </c>
      <c r="C84" s="2">
        <v>-259</v>
      </c>
      <c r="D84" s="2">
        <v>24807.69</v>
      </c>
    </row>
    <row r="85" spans="1:4" ht="15.75" x14ac:dyDescent="0.25">
      <c r="A85" s="2" t="s">
        <v>116</v>
      </c>
      <c r="B85" s="2" t="s">
        <v>117</v>
      </c>
      <c r="C85" s="2">
        <v>-1802.32</v>
      </c>
      <c r="D85" s="2">
        <v>25066.69</v>
      </c>
    </row>
    <row r="86" spans="1:4" ht="15.75" x14ac:dyDescent="0.25">
      <c r="A86" s="2" t="s">
        <v>116</v>
      </c>
      <c r="B86" s="2" t="s">
        <v>118</v>
      </c>
      <c r="C86" s="2">
        <v>200</v>
      </c>
      <c r="D86" s="2">
        <v>26869.01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Budget 2025</vt:lpstr>
      <vt:lpstr>Regnskab 2024</vt:lpstr>
      <vt:lpstr>Bankudtræk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Connie Waldstrøm</cp:lastModifiedBy>
  <dcterms:created xsi:type="dcterms:W3CDTF">2025-01-07T09:13:52Z</dcterms:created>
  <dcterms:modified xsi:type="dcterms:W3CDTF">2025-01-11T12:19:49Z</dcterms:modified>
</cp:coreProperties>
</file>