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ger\Documents\Sommerhus\"/>
    </mc:Choice>
  </mc:AlternateContent>
  <xr:revisionPtr revIDLastSave="0" documentId="13_ncr:1_{88262C1E-DECB-4559-8E86-BD2AAA9A1B6E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Regnskab 2023" sheetId="4" r:id="rId1"/>
    <sheet name="budget " sheetId="5" r:id="rId2"/>
    <sheet name="Bankudtræk" sheetId="1" r:id="rId3"/>
  </sheets>
  <calcPr calcId="181029"/>
</workbook>
</file>

<file path=xl/calcChain.xml><?xml version="1.0" encoding="utf-8"?>
<calcChain xmlns="http://schemas.openxmlformats.org/spreadsheetml/2006/main">
  <c r="L33" i="5" l="1"/>
  <c r="L34" i="5" s="1"/>
  <c r="L36" i="5" s="1"/>
  <c r="L26" i="5"/>
  <c r="L28" i="5" s="1"/>
  <c r="L13" i="5"/>
  <c r="K33" i="5"/>
  <c r="K34" i="5" s="1"/>
  <c r="K36" i="5" s="1"/>
  <c r="J33" i="5"/>
  <c r="I33" i="5"/>
  <c r="I34" i="5" s="1"/>
  <c r="I36" i="5" s="1"/>
  <c r="H33" i="5"/>
  <c r="H34" i="5" s="1"/>
  <c r="H36" i="5" s="1"/>
  <c r="G33" i="5"/>
  <c r="G34" i="5" s="1"/>
  <c r="G36" i="5" s="1"/>
  <c r="E33" i="5"/>
  <c r="C33" i="5"/>
  <c r="B33" i="5"/>
  <c r="F32" i="5"/>
  <c r="D32" i="5"/>
  <c r="F31" i="5"/>
  <c r="F33" i="5" s="1"/>
  <c r="D31" i="5"/>
  <c r="D33" i="5" s="1"/>
  <c r="I28" i="5"/>
  <c r="H28" i="5"/>
  <c r="K26" i="5"/>
  <c r="J26" i="5"/>
  <c r="I26" i="5"/>
  <c r="H26" i="5"/>
  <c r="G26" i="5"/>
  <c r="F26" i="5"/>
  <c r="E26" i="5"/>
  <c r="D24" i="5"/>
  <c r="D26" i="5" s="1"/>
  <c r="C24" i="5"/>
  <c r="C26" i="5" s="1"/>
  <c r="K13" i="5"/>
  <c r="K28" i="5" s="1"/>
  <c r="J13" i="5"/>
  <c r="J28" i="5" s="1"/>
  <c r="I13" i="5"/>
  <c r="H13" i="5"/>
  <c r="G13" i="5"/>
  <c r="G28" i="5" s="1"/>
  <c r="F13" i="5"/>
  <c r="F28" i="5" s="1"/>
  <c r="E13" i="5"/>
  <c r="E28" i="5" s="1"/>
  <c r="D13" i="5"/>
  <c r="D28" i="5" s="1"/>
  <c r="C13" i="5"/>
  <c r="B13" i="5"/>
  <c r="C28" i="5" l="1"/>
  <c r="F34" i="5"/>
  <c r="F36" i="5" s="1"/>
  <c r="J34" i="5"/>
  <c r="J36" i="5" s="1"/>
  <c r="C104" i="4"/>
  <c r="C97" i="4"/>
  <c r="K94" i="4"/>
  <c r="J94" i="4"/>
  <c r="I94" i="4"/>
  <c r="H94" i="4"/>
  <c r="G94" i="4"/>
  <c r="F94" i="4"/>
  <c r="E94" i="4"/>
  <c r="D94" i="4"/>
  <c r="C98" i="4" s="1"/>
  <c r="C99" i="4" s="1"/>
  <c r="C94" i="4"/>
</calcChain>
</file>

<file path=xl/sharedStrings.xml><?xml version="1.0" encoding="utf-8"?>
<sst xmlns="http://schemas.openxmlformats.org/spreadsheetml/2006/main" count="416" uniqueCount="184">
  <si>
    <t>Dato</t>
  </si>
  <si>
    <t>Tekst</t>
  </si>
  <si>
    <t>Saldo</t>
  </si>
  <si>
    <t>29.12.2023</t>
  </si>
  <si>
    <t xml:space="preserve">Jes 30-31. dec           </t>
  </si>
  <si>
    <t>28.12.2023</t>
  </si>
  <si>
    <t>Beplantning mv.</t>
  </si>
  <si>
    <t>27.12.2023</t>
  </si>
  <si>
    <t xml:space="preserve">Martin W Sommerhus D     </t>
  </si>
  <si>
    <t>Havemanden</t>
  </si>
  <si>
    <t>01.12.2023</t>
  </si>
  <si>
    <t>BS NRGI ELHANDEL A/S</t>
  </si>
  <si>
    <t>Fibia kortbetaling</t>
  </si>
  <si>
    <t>30.11.2023</t>
  </si>
  <si>
    <t xml:space="preserve">Keld/Jan beplantning     </t>
  </si>
  <si>
    <t xml:space="preserve">Hæk mv /Jens             </t>
  </si>
  <si>
    <t xml:space="preserve">Solvejg  ekstra          </t>
  </si>
  <si>
    <t>Martin/Jes beplantning mm</t>
  </si>
  <si>
    <t>29.11.2023</t>
  </si>
  <si>
    <t>Fjernelse af milen</t>
  </si>
  <si>
    <t>28.11.2023</t>
  </si>
  <si>
    <t xml:space="preserve">Herrestrup hæk+træer     </t>
  </si>
  <si>
    <t>10.11.2023</t>
  </si>
  <si>
    <t>BS NORDSAMSØ VANDVÆRK A.M.B.A</t>
  </si>
  <si>
    <t>09.11.2023</t>
  </si>
  <si>
    <t xml:space="preserve">Jes 9. - 12. nov         </t>
  </si>
  <si>
    <t>01.11.2023</t>
  </si>
  <si>
    <t>30.10.2023</t>
  </si>
  <si>
    <t>Plissegardin Jens</t>
  </si>
  <si>
    <t>24.10.2023</t>
  </si>
  <si>
    <t xml:space="preserve">Keld 13-22/10 samsø      </t>
  </si>
  <si>
    <t>09.10.2023</t>
  </si>
  <si>
    <t>Jes 9. okt</t>
  </si>
  <si>
    <t>04.10.2023</t>
  </si>
  <si>
    <t xml:space="preserve">Jes 4. - 8. okt          </t>
  </si>
  <si>
    <t>02.10.2023</t>
  </si>
  <si>
    <t>15.09.2023</t>
  </si>
  <si>
    <t xml:space="preserve">Jes uge 38               </t>
  </si>
  <si>
    <t>01.09.2023</t>
  </si>
  <si>
    <t>30.08.2023</t>
  </si>
  <si>
    <t xml:space="preserve">Uge 36/Claus             </t>
  </si>
  <si>
    <t>22.08.2023</t>
  </si>
  <si>
    <t xml:space="preserve">Solvejg  uge 35          </t>
  </si>
  <si>
    <t>21.08.2023</t>
  </si>
  <si>
    <t>BS SAMSØ KOMMUNE</t>
  </si>
  <si>
    <t xml:space="preserve">Martin/Morten uge 34     </t>
  </si>
  <si>
    <t>11.08.2023</t>
  </si>
  <si>
    <t xml:space="preserve">Jes uge 33               </t>
  </si>
  <si>
    <t>10.08.2023</t>
  </si>
  <si>
    <t>04.08.2023</t>
  </si>
  <si>
    <t xml:space="preserve">Uge 32 Claus             </t>
  </si>
  <si>
    <t>01.08.2023</t>
  </si>
  <si>
    <t>26.07.2023</t>
  </si>
  <si>
    <t xml:space="preserve">Uge 28  Chr.             </t>
  </si>
  <si>
    <t>18.07.2023</t>
  </si>
  <si>
    <t>Håndmixer (Solvejg)</t>
  </si>
  <si>
    <t>11.07.2023</t>
  </si>
  <si>
    <t xml:space="preserve">Uge 29  Peter            </t>
  </si>
  <si>
    <t>10.07.2023</t>
  </si>
  <si>
    <t xml:space="preserve">Uge 3o Conni/Jan Wal     </t>
  </si>
  <si>
    <t>03.07.2023</t>
  </si>
  <si>
    <t>Parasol (Jens)</t>
  </si>
  <si>
    <t>22.06.2023</t>
  </si>
  <si>
    <t xml:space="preserve">Solvejg  uge 26          </t>
  </si>
  <si>
    <t>16.06.2023</t>
  </si>
  <si>
    <t>Jes uge 25 (-17/6 fam. Sk</t>
  </si>
  <si>
    <t>15.06.2023</t>
  </si>
  <si>
    <t xml:space="preserve">Keld 8-17/6 samsø        </t>
  </si>
  <si>
    <t>01.06.2023</t>
  </si>
  <si>
    <t>Store affaldsposer</t>
  </si>
  <si>
    <t>31.05.2023</t>
  </si>
  <si>
    <t>Støvsugerposer</t>
  </si>
  <si>
    <t>26.05.2023</t>
  </si>
  <si>
    <t xml:space="preserve">Jes 27/5-2/6             </t>
  </si>
  <si>
    <t>25.05.2023</t>
  </si>
  <si>
    <t>Ny støvsuger</t>
  </si>
  <si>
    <t>16.05.2023</t>
  </si>
  <si>
    <t xml:space="preserve">Solvejg  uge 21          </t>
  </si>
  <si>
    <t xml:space="preserve">Jens 20, 27, 31, 37      </t>
  </si>
  <si>
    <t>10.05.2023</t>
  </si>
  <si>
    <t>08.05.2023</t>
  </si>
  <si>
    <t xml:space="preserve">/Morten 7.-13. Maj       </t>
  </si>
  <si>
    <t>01.05.2023</t>
  </si>
  <si>
    <t>28.04.2023</t>
  </si>
  <si>
    <t xml:space="preserve">Jes 29/4-7/5             </t>
  </si>
  <si>
    <t>21.04.2023</t>
  </si>
  <si>
    <t xml:space="preserve">Solvejg uge 17           </t>
  </si>
  <si>
    <t>19.04.2023</t>
  </si>
  <si>
    <t>Træfældning mm.</t>
  </si>
  <si>
    <t>17.04.2023</t>
  </si>
  <si>
    <t>11.04.2023</t>
  </si>
  <si>
    <t>Hovedrengøring</t>
  </si>
  <si>
    <t>03.04.2023</t>
  </si>
  <si>
    <t>28.03.2023</t>
  </si>
  <si>
    <t xml:space="preserve">Uge 14 - Claus           </t>
  </si>
  <si>
    <t>23.03.2023</t>
  </si>
  <si>
    <t xml:space="preserve">Jes 23.-26 marts         </t>
  </si>
  <si>
    <t>20.03.2023</t>
  </si>
  <si>
    <t>13.03.2023</t>
  </si>
  <si>
    <t>Hyben restbeløb</t>
  </si>
  <si>
    <t>Generalforsamling</t>
  </si>
  <si>
    <t>06.03.2023</t>
  </si>
  <si>
    <t>Solvejg arb.løn hyben</t>
  </si>
  <si>
    <t>01.03.2023</t>
  </si>
  <si>
    <t>20.02.2023</t>
  </si>
  <si>
    <t>16.02.2023</t>
  </si>
  <si>
    <t>Jens Waldstrøm Forsikring</t>
  </si>
  <si>
    <t>10.02.2023</t>
  </si>
  <si>
    <t>01.02.2023</t>
  </si>
  <si>
    <t>10.01.2023</t>
  </si>
  <si>
    <t xml:space="preserve">Solvejg                  </t>
  </si>
  <si>
    <t>09.01.2023</t>
  </si>
  <si>
    <t>AAA-batterier/fejebakke</t>
  </si>
  <si>
    <t xml:space="preserve">Årligt Keld/Jan somm     </t>
  </si>
  <si>
    <t>06.01.2023</t>
  </si>
  <si>
    <t>Hjemmeside Jens Waldstrøm</t>
  </si>
  <si>
    <t xml:space="preserve">Jes 5.-10./1             </t>
  </si>
  <si>
    <t>04.01.2023</t>
  </si>
  <si>
    <t>Græsplæne og hæk</t>
  </si>
  <si>
    <t>02.01.2023</t>
  </si>
  <si>
    <t xml:space="preserve">Rest fra Herrestrup      </t>
  </si>
  <si>
    <t xml:space="preserve">Herrestrup 2023          </t>
  </si>
  <si>
    <t xml:space="preserve">Årligt bidrag Martin/Jes </t>
  </si>
  <si>
    <t>Indtægter</t>
  </si>
  <si>
    <t>Vand</t>
  </si>
  <si>
    <t>El</t>
  </si>
  <si>
    <t>Ejd.skat</t>
  </si>
  <si>
    <t>Forsikr./Hjemmeside</t>
  </si>
  <si>
    <t>Fibia</t>
  </si>
  <si>
    <t>Græs/Hæk/Hyben</t>
  </si>
  <si>
    <t>Vedligehold mm.</t>
  </si>
  <si>
    <t>Mile/beplantning/Træfældning mm</t>
  </si>
  <si>
    <t>Jens  årligt bidrag</t>
  </si>
  <si>
    <t>Diverse generel husholdning</t>
  </si>
  <si>
    <t>Zink Remender Tranebjergtømrer</t>
  </si>
  <si>
    <t xml:space="preserve">Træfældning i nr. 25  (50/50)   </t>
  </si>
  <si>
    <t xml:space="preserve"> Dørhængsler Tranebjergtømrer</t>
  </si>
  <si>
    <t>Udgifter</t>
  </si>
  <si>
    <t>Saldo 1. jan 2023</t>
  </si>
  <si>
    <t>Saldo 31. dec. 2023</t>
  </si>
  <si>
    <t>overskud 2023</t>
  </si>
  <si>
    <t xml:space="preserve">SUM </t>
  </si>
  <si>
    <t>Budget</t>
  </si>
  <si>
    <t>2020/uden terasse</t>
  </si>
  <si>
    <t>FORENINGEN SAMSØ BREDBÅND</t>
  </si>
  <si>
    <t>NORDSAMSØ VANDVÆRK A.M.B.A</t>
  </si>
  <si>
    <t>NRGI NET A/S</t>
  </si>
  <si>
    <t>Forsikringer/hjemmeside</t>
  </si>
  <si>
    <t>Boxer -2019/Fibia 2019-</t>
  </si>
  <si>
    <t>Kirkegård</t>
  </si>
  <si>
    <t>G-forsamling</t>
  </si>
  <si>
    <t>Faste udgifter</t>
  </si>
  <si>
    <t>Anskaffelser</t>
  </si>
  <si>
    <t>Plæneklipper</t>
  </si>
  <si>
    <t>Grotten</t>
  </si>
  <si>
    <t>Hus inde</t>
  </si>
  <si>
    <t>Hus ude - JAN UNDERSØGER REP. AF TAGREM</t>
  </si>
  <si>
    <t>Hus - Trænger til afrensning og maling</t>
  </si>
  <si>
    <t>Årlig rengøring</t>
  </si>
  <si>
    <t>Havemand, hyben mm</t>
  </si>
  <si>
    <t>Køleskab/Varmepumpe</t>
  </si>
  <si>
    <t>Løbende udgifter</t>
  </si>
  <si>
    <t>Terrasse - tilbud</t>
  </si>
  <si>
    <t>Sum</t>
  </si>
  <si>
    <t>Alle udgifter</t>
  </si>
  <si>
    <t>Årlig indbetaling</t>
  </si>
  <si>
    <t>Leje 140/150 dage a (100/150/200 kr)</t>
  </si>
  <si>
    <t>Leje / dag  200 kr</t>
  </si>
  <si>
    <t>indtægter</t>
  </si>
  <si>
    <t>Indtægter / overskud /underskud</t>
  </si>
  <si>
    <t xml:space="preserve">konto pr jan </t>
  </si>
  <si>
    <t>Balance</t>
  </si>
  <si>
    <t>OBS. Der skal indbetales ca 15.000 ekstra pr andel til terasse.</t>
  </si>
  <si>
    <t>OBS. Årligt bidrag ikke betalt</t>
  </si>
  <si>
    <t>Usikkerhed omkring eludgiften</t>
  </si>
  <si>
    <t>SAMSØ KOMMUNE (fra 2024 renovation mv)</t>
  </si>
  <si>
    <t>BEMÆRK AT DER ER INDBETALT KR. 25000,- EKSTRA P.G.A. ARBEJDE MED MILE, FÆLDNING AF TRÆER OG NY BEPLANTNING.</t>
  </si>
  <si>
    <t>Træk på konti i 2023</t>
  </si>
  <si>
    <t>Tranebjerg tømrerforretning</t>
  </si>
  <si>
    <t xml:space="preserve">Træfældning i nr. 25     </t>
  </si>
  <si>
    <t>Diverse Skriveblokke mm.</t>
  </si>
  <si>
    <t>Inddækning spærender</t>
  </si>
  <si>
    <t>Jens</t>
  </si>
  <si>
    <t>Bankudtræ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</si>
</sst>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2">
    <xf numFmtId="0" fontId="0" fillId="0" borderId="0" xfId="0"/>
    <xf numFmtId="4" fontId="0" fillId="0" borderId="0" xfId="0" applyNumberFormat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41" borderId="0" xfId="0" applyFill="1"/>
    <xf numFmtId="0" fontId="0" fillId="42" borderId="0" xfId="0" applyFill="1"/>
    <xf numFmtId="0" fontId="18" fillId="36" borderId="0" xfId="0" applyFont="1" applyFill="1"/>
    <xf numFmtId="0" fontId="0" fillId="43" borderId="0" xfId="0" applyFill="1"/>
    <xf numFmtId="3" fontId="0" fillId="0" borderId="0" xfId="0" applyNumberFormat="1"/>
    <xf numFmtId="3" fontId="18" fillId="0" borderId="0" xfId="0" applyNumberFormat="1" applyFont="1"/>
    <xf numFmtId="3" fontId="0" fillId="0" borderId="0" xfId="0" applyNumberFormat="1" applyAlignment="1">
      <alignment wrapText="1"/>
    </xf>
    <xf numFmtId="3" fontId="19" fillId="0" borderId="0" xfId="0" applyNumberFormat="1" applyFont="1"/>
    <xf numFmtId="1" fontId="0" fillId="0" borderId="0" xfId="0" applyNumberFormat="1"/>
    <xf numFmtId="1" fontId="18" fillId="0" borderId="0" xfId="0" applyNumberFormat="1" applyFont="1"/>
    <xf numFmtId="1" fontId="20" fillId="0" borderId="0" xfId="0" applyNumberFormat="1" applyFont="1" applyAlignment="1">
      <alignment wrapText="1"/>
    </xf>
    <xf numFmtId="3" fontId="20" fillId="0" borderId="0" xfId="0" applyNumberFormat="1" applyFont="1" applyAlignment="1">
      <alignment wrapText="1"/>
    </xf>
    <xf numFmtId="3" fontId="21" fillId="0" borderId="0" xfId="0" applyNumberFormat="1" applyFont="1"/>
    <xf numFmtId="3" fontId="16" fillId="0" borderId="0" xfId="0" applyNumberFormat="1" applyFont="1"/>
    <xf numFmtId="3" fontId="22" fillId="0" borderId="0" xfId="0" applyNumberFormat="1" applyFont="1"/>
    <xf numFmtId="3" fontId="22" fillId="0" borderId="0" xfId="0" applyNumberFormat="1" applyFont="1" applyAlignment="1">
      <alignment wrapText="1"/>
    </xf>
    <xf numFmtId="3" fontId="14" fillId="0" borderId="0" xfId="0" applyNumberFormat="1" applyFont="1"/>
    <xf numFmtId="3" fontId="23" fillId="0" borderId="0" xfId="0" applyNumberFormat="1" applyFont="1"/>
    <xf numFmtId="3" fontId="19" fillId="44" borderId="0" xfId="0" applyNumberFormat="1" applyFont="1" applyFill="1"/>
    <xf numFmtId="3" fontId="22" fillId="44" borderId="0" xfId="0" applyNumberFormat="1" applyFont="1" applyFill="1" applyAlignment="1">
      <alignment wrapText="1"/>
    </xf>
    <xf numFmtId="3" fontId="22" fillId="44" borderId="0" xfId="0" applyNumberFormat="1" applyFont="1" applyFill="1"/>
    <xf numFmtId="3" fontId="22" fillId="44" borderId="10" xfId="0" applyNumberFormat="1" applyFont="1" applyFill="1" applyBorder="1" applyAlignment="1">
      <alignment wrapText="1"/>
    </xf>
    <xf numFmtId="3" fontId="22" fillId="44" borderId="10" xfId="0" applyNumberFormat="1" applyFont="1" applyFill="1" applyBorder="1"/>
    <xf numFmtId="3" fontId="24" fillId="0" borderId="0" xfId="0" applyNumberFormat="1" applyFont="1"/>
    <xf numFmtId="3" fontId="24" fillId="44" borderId="10" xfId="0" applyNumberFormat="1" applyFont="1" applyFill="1" applyBorder="1"/>
    <xf numFmtId="0" fontId="24" fillId="0" borderId="0" xfId="0" applyFont="1"/>
    <xf numFmtId="0" fontId="24" fillId="44" borderId="10" xfId="0" applyFont="1" applyFill="1" applyBorder="1"/>
    <xf numFmtId="3" fontId="18" fillId="44" borderId="10" xfId="0" applyNumberFormat="1" applyFont="1" applyFill="1" applyBorder="1" applyAlignment="1">
      <alignment wrapText="1"/>
    </xf>
    <xf numFmtId="3" fontId="14" fillId="0" borderId="0" xfId="0" applyNumberFormat="1" applyFont="1" applyAlignment="1">
      <alignment wrapText="1"/>
    </xf>
    <xf numFmtId="3" fontId="14" fillId="44" borderId="10" xfId="0" applyNumberFormat="1" applyFont="1" applyFill="1" applyBorder="1" applyAlignment="1">
      <alignment wrapText="1"/>
    </xf>
    <xf numFmtId="0" fontId="16" fillId="0" borderId="0" xfId="0" applyFont="1"/>
    <xf numFmtId="4" fontId="14" fillId="0" borderId="0" xfId="0" applyNumberFormat="1" applyFont="1"/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BF1B9-BF9B-45D5-B37C-E63471B6BB0C}">
  <dimension ref="A1:M104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2" max="2" width="34.42578125" customWidth="1"/>
    <col min="3" max="6" width="13.7109375" customWidth="1"/>
    <col min="7" max="7" width="20.7109375" customWidth="1"/>
    <col min="8" max="8" width="13.7109375" customWidth="1"/>
    <col min="9" max="9" width="18.140625" customWidth="1"/>
    <col min="10" max="10" width="16.28515625" customWidth="1"/>
    <col min="11" max="11" width="33" customWidth="1"/>
    <col min="12" max="13" width="13.7109375" customWidth="1"/>
  </cols>
  <sheetData>
    <row r="1" spans="1:13" x14ac:dyDescent="0.25">
      <c r="C1" s="2" t="s">
        <v>123</v>
      </c>
      <c r="D1" s="5" t="s">
        <v>124</v>
      </c>
      <c r="E1" s="3" t="s">
        <v>125</v>
      </c>
      <c r="F1" s="4" t="s">
        <v>126</v>
      </c>
      <c r="G1" s="10" t="s">
        <v>127</v>
      </c>
      <c r="H1" s="6" t="s">
        <v>128</v>
      </c>
      <c r="I1" s="8" t="s">
        <v>129</v>
      </c>
      <c r="J1" s="13" t="s">
        <v>130</v>
      </c>
      <c r="K1" s="11" t="s">
        <v>131</v>
      </c>
    </row>
    <row r="2" spans="1:13" x14ac:dyDescent="0.25">
      <c r="A2" t="s">
        <v>3</v>
      </c>
      <c r="B2" s="2" t="s">
        <v>4</v>
      </c>
      <c r="C2">
        <v>200</v>
      </c>
    </row>
    <row r="3" spans="1:13" x14ac:dyDescent="0.25">
      <c r="A3" t="s">
        <v>13</v>
      </c>
      <c r="B3" s="2" t="s">
        <v>14</v>
      </c>
      <c r="C3" s="1">
        <v>5000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t="s">
        <v>13</v>
      </c>
      <c r="B4" s="2" t="s">
        <v>15</v>
      </c>
      <c r="C4" s="1">
        <v>5000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t="s">
        <v>13</v>
      </c>
      <c r="B5" s="2" t="s">
        <v>16</v>
      </c>
      <c r="C5" s="1">
        <v>5000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t="s">
        <v>13</v>
      </c>
      <c r="B6" s="2" t="s">
        <v>17</v>
      </c>
      <c r="C6" s="1">
        <v>5000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t="s">
        <v>20</v>
      </c>
      <c r="B7" s="2" t="s">
        <v>21</v>
      </c>
      <c r="C7" s="1">
        <v>5000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t="s">
        <v>7</v>
      </c>
      <c r="B8" s="2" t="s">
        <v>8</v>
      </c>
      <c r="C8" s="1">
        <v>1800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t="s">
        <v>24</v>
      </c>
      <c r="B9" s="2" t="s">
        <v>25</v>
      </c>
      <c r="C9">
        <v>600</v>
      </c>
    </row>
    <row r="10" spans="1:13" x14ac:dyDescent="0.25">
      <c r="A10" t="s">
        <v>29</v>
      </c>
      <c r="B10" s="2" t="s">
        <v>30</v>
      </c>
      <c r="C10" s="1">
        <v>1800</v>
      </c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t="s">
        <v>31</v>
      </c>
      <c r="B11" s="2" t="s">
        <v>32</v>
      </c>
      <c r="C11">
        <v>200</v>
      </c>
    </row>
    <row r="12" spans="1:13" x14ac:dyDescent="0.25">
      <c r="A12" t="s">
        <v>33</v>
      </c>
      <c r="B12" s="2" t="s">
        <v>34</v>
      </c>
      <c r="C12">
        <v>800</v>
      </c>
    </row>
    <row r="13" spans="1:13" x14ac:dyDescent="0.25">
      <c r="A13" t="s">
        <v>36</v>
      </c>
      <c r="B13" s="2" t="s">
        <v>37</v>
      </c>
      <c r="C13" s="1">
        <v>1600</v>
      </c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t="s">
        <v>39</v>
      </c>
      <c r="B14" s="2" t="s">
        <v>40</v>
      </c>
      <c r="C14" s="1">
        <v>1400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t="s">
        <v>41</v>
      </c>
      <c r="B15" s="2" t="s">
        <v>42</v>
      </c>
      <c r="C15" s="1">
        <v>1400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t="s">
        <v>43</v>
      </c>
      <c r="B16" s="2" t="s">
        <v>45</v>
      </c>
      <c r="C16" s="1">
        <v>1400</v>
      </c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t="s">
        <v>46</v>
      </c>
      <c r="B17" s="2" t="s">
        <v>47</v>
      </c>
      <c r="C17" s="1">
        <v>1400</v>
      </c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t="s">
        <v>49</v>
      </c>
      <c r="B18" s="2" t="s">
        <v>50</v>
      </c>
      <c r="C18" s="1">
        <v>1400</v>
      </c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t="s">
        <v>52</v>
      </c>
      <c r="B19" s="2" t="s">
        <v>53</v>
      </c>
      <c r="C19" s="1">
        <v>1400</v>
      </c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t="s">
        <v>56</v>
      </c>
      <c r="B20" s="2" t="s">
        <v>57</v>
      </c>
      <c r="C20" s="1">
        <v>1400</v>
      </c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t="s">
        <v>58</v>
      </c>
      <c r="B21" s="2" t="s">
        <v>59</v>
      </c>
      <c r="C21" s="1">
        <v>1400</v>
      </c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t="s">
        <v>62</v>
      </c>
      <c r="B22" s="2" t="s">
        <v>63</v>
      </c>
      <c r="C22" s="1">
        <v>1400</v>
      </c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t="s">
        <v>64</v>
      </c>
      <c r="B23" s="2" t="s">
        <v>65</v>
      </c>
      <c r="C23" s="1">
        <v>1200</v>
      </c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t="s">
        <v>66</v>
      </c>
      <c r="B24" s="2" t="s">
        <v>67</v>
      </c>
      <c r="C24" s="1">
        <v>1800</v>
      </c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t="s">
        <v>72</v>
      </c>
      <c r="B25" s="2" t="s">
        <v>73</v>
      </c>
      <c r="C25" s="1">
        <v>1200</v>
      </c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t="s">
        <v>76</v>
      </c>
      <c r="B26" s="2" t="s">
        <v>77</v>
      </c>
      <c r="C26" s="1">
        <v>1400</v>
      </c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t="s">
        <v>76</v>
      </c>
      <c r="B27" s="2" t="s">
        <v>78</v>
      </c>
      <c r="C27" s="1">
        <v>5600</v>
      </c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t="s">
        <v>80</v>
      </c>
      <c r="B28" s="2" t="s">
        <v>81</v>
      </c>
      <c r="C28" s="1">
        <v>1200</v>
      </c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t="s">
        <v>83</v>
      </c>
      <c r="B29" s="2" t="s">
        <v>84</v>
      </c>
      <c r="C29" s="1">
        <v>1600</v>
      </c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t="s">
        <v>85</v>
      </c>
      <c r="B30" s="2" t="s">
        <v>86</v>
      </c>
      <c r="C30" s="1">
        <v>1400</v>
      </c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t="s">
        <v>89</v>
      </c>
      <c r="B31" s="2" t="s">
        <v>135</v>
      </c>
      <c r="C31" s="1">
        <v>2962.5</v>
      </c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t="s">
        <v>93</v>
      </c>
      <c r="B32" s="2" t="s">
        <v>94</v>
      </c>
      <c r="C32" s="1">
        <v>1400</v>
      </c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t="s">
        <v>95</v>
      </c>
      <c r="B33" s="2" t="s">
        <v>96</v>
      </c>
      <c r="C33">
        <v>600</v>
      </c>
    </row>
    <row r="34" spans="1:13" x14ac:dyDescent="0.25">
      <c r="A34" t="s">
        <v>109</v>
      </c>
      <c r="B34" s="2" t="s">
        <v>110</v>
      </c>
      <c r="C34" s="1">
        <v>6000</v>
      </c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t="s">
        <v>109</v>
      </c>
      <c r="B35" s="2" t="s">
        <v>132</v>
      </c>
      <c r="C35" s="1">
        <v>6000</v>
      </c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t="s">
        <v>111</v>
      </c>
      <c r="B36" s="2" t="s">
        <v>113</v>
      </c>
      <c r="C36" s="1">
        <v>6000</v>
      </c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t="s">
        <v>114</v>
      </c>
      <c r="B37" s="2" t="s">
        <v>116</v>
      </c>
      <c r="C37" s="1">
        <v>1000</v>
      </c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t="s">
        <v>119</v>
      </c>
      <c r="B38" s="2" t="s">
        <v>120</v>
      </c>
      <c r="C38" s="1">
        <v>1000</v>
      </c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t="s">
        <v>119</v>
      </c>
      <c r="B39" s="2" t="s">
        <v>121</v>
      </c>
      <c r="C39" s="1">
        <v>5000</v>
      </c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t="s">
        <v>119</v>
      </c>
      <c r="B40" s="2" t="s">
        <v>122</v>
      </c>
      <c r="C40" s="1">
        <v>6000</v>
      </c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t="s">
        <v>22</v>
      </c>
      <c r="B41" s="4" t="s">
        <v>23</v>
      </c>
      <c r="C41" s="1"/>
      <c r="D41" s="1">
        <v>-1259.8</v>
      </c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t="s">
        <v>48</v>
      </c>
      <c r="B42" s="4" t="s">
        <v>23</v>
      </c>
      <c r="C42" s="1"/>
      <c r="D42" s="1">
        <v>-1259.8</v>
      </c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t="s">
        <v>79</v>
      </c>
      <c r="B43" s="4" t="s">
        <v>23</v>
      </c>
      <c r="C43" s="1"/>
      <c r="D43" s="1">
        <v>-1259.8</v>
      </c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t="s">
        <v>107</v>
      </c>
      <c r="B44" s="4" t="s">
        <v>23</v>
      </c>
      <c r="D44">
        <v>-498.9</v>
      </c>
    </row>
    <row r="45" spans="1:13" x14ac:dyDescent="0.25">
      <c r="A45" t="s">
        <v>26</v>
      </c>
      <c r="B45" s="3" t="s">
        <v>11</v>
      </c>
      <c r="E45">
        <v>-600.88</v>
      </c>
    </row>
    <row r="46" spans="1:13" x14ac:dyDescent="0.25">
      <c r="A46" t="s">
        <v>10</v>
      </c>
      <c r="B46" s="3" t="s">
        <v>11</v>
      </c>
      <c r="C46" s="1"/>
      <c r="D46" s="1"/>
      <c r="E46" s="1">
        <v>-1045.4100000000001</v>
      </c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t="s">
        <v>35</v>
      </c>
      <c r="B47" s="3" t="s">
        <v>11</v>
      </c>
      <c r="E47">
        <v>-711.39</v>
      </c>
    </row>
    <row r="48" spans="1:13" x14ac:dyDescent="0.25">
      <c r="A48" t="s">
        <v>38</v>
      </c>
      <c r="B48" s="3" t="s">
        <v>11</v>
      </c>
      <c r="E48">
        <v>-920.08</v>
      </c>
    </row>
    <row r="49" spans="1:13" x14ac:dyDescent="0.25">
      <c r="A49" t="s">
        <v>51</v>
      </c>
      <c r="B49" s="3" t="s">
        <v>11</v>
      </c>
      <c r="E49">
        <v>-361.51</v>
      </c>
    </row>
    <row r="50" spans="1:13" x14ac:dyDescent="0.25">
      <c r="A50" t="s">
        <v>60</v>
      </c>
      <c r="B50" s="3" t="s">
        <v>11</v>
      </c>
      <c r="E50">
        <v>-989.52</v>
      </c>
    </row>
    <row r="51" spans="1:13" x14ac:dyDescent="0.25">
      <c r="A51" t="s">
        <v>68</v>
      </c>
      <c r="B51" s="3" t="s">
        <v>11</v>
      </c>
      <c r="E51">
        <v>-869.73</v>
      </c>
    </row>
    <row r="52" spans="1:13" x14ac:dyDescent="0.25">
      <c r="A52" t="s">
        <v>82</v>
      </c>
      <c r="B52" s="3" t="s">
        <v>11</v>
      </c>
      <c r="C52" s="1"/>
      <c r="D52" s="1"/>
      <c r="E52" s="1">
        <v>-1975.5</v>
      </c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t="s">
        <v>92</v>
      </c>
      <c r="B53" s="3" t="s">
        <v>11</v>
      </c>
      <c r="C53" s="1"/>
      <c r="D53" s="1"/>
      <c r="E53" s="1">
        <v>-2655</v>
      </c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t="s">
        <v>103</v>
      </c>
      <c r="B54" s="3" t="s">
        <v>11</v>
      </c>
      <c r="C54" s="1"/>
      <c r="D54" s="1"/>
      <c r="E54" s="1">
        <v>-3522.9</v>
      </c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t="s">
        <v>108</v>
      </c>
      <c r="B55" s="3" t="s">
        <v>11</v>
      </c>
      <c r="C55" s="1"/>
      <c r="D55" s="1"/>
      <c r="E55" s="1">
        <v>-4785.63</v>
      </c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t="s">
        <v>119</v>
      </c>
      <c r="B56" s="3" t="s">
        <v>11</v>
      </c>
      <c r="C56" s="1"/>
      <c r="D56" s="1"/>
      <c r="E56" s="1">
        <v>-2745.58</v>
      </c>
      <c r="F56" s="1"/>
      <c r="G56" s="1"/>
      <c r="H56" s="1"/>
      <c r="I56" s="1"/>
      <c r="J56" s="1"/>
      <c r="K56" s="1"/>
      <c r="L56" s="1"/>
      <c r="M56" s="1"/>
    </row>
    <row r="57" spans="1:13" ht="14.25" customHeight="1" x14ac:dyDescent="0.25">
      <c r="A57" t="s">
        <v>43</v>
      </c>
      <c r="B57" s="12" t="s">
        <v>44</v>
      </c>
      <c r="C57" s="1"/>
      <c r="D57" s="1"/>
      <c r="E57" s="1"/>
      <c r="F57" s="1">
        <v>-5003.28</v>
      </c>
      <c r="G57" s="1"/>
      <c r="H57" s="1"/>
      <c r="I57" s="1"/>
      <c r="J57" s="1"/>
      <c r="K57" s="1"/>
      <c r="L57" s="1"/>
      <c r="M57" s="1"/>
    </row>
    <row r="58" spans="1:13" x14ac:dyDescent="0.25">
      <c r="A58" t="s">
        <v>104</v>
      </c>
      <c r="B58" s="5" t="s">
        <v>44</v>
      </c>
      <c r="C58" s="1"/>
      <c r="D58" s="1"/>
      <c r="E58" s="1"/>
      <c r="F58" s="1">
        <v>-5003.29</v>
      </c>
      <c r="G58" s="1"/>
      <c r="H58" s="1"/>
      <c r="I58" s="1"/>
      <c r="J58" s="1"/>
      <c r="K58" s="1"/>
      <c r="L58" s="1"/>
      <c r="M58" s="1"/>
    </row>
    <row r="59" spans="1:13" x14ac:dyDescent="0.25">
      <c r="A59" t="s">
        <v>105</v>
      </c>
      <c r="B59" s="10" t="s">
        <v>106</v>
      </c>
      <c r="C59" s="1"/>
      <c r="D59" s="1"/>
      <c r="E59" s="1"/>
      <c r="F59" s="1"/>
      <c r="G59" s="1">
        <v>-3144.94</v>
      </c>
      <c r="H59" s="1"/>
      <c r="I59" s="1"/>
      <c r="J59" s="1"/>
      <c r="K59" s="1"/>
      <c r="L59" s="1"/>
      <c r="M59" s="1"/>
    </row>
    <row r="60" spans="1:13" x14ac:dyDescent="0.25">
      <c r="A60" t="s">
        <v>114</v>
      </c>
      <c r="B60" s="10" t="s">
        <v>115</v>
      </c>
      <c r="C60" s="1"/>
      <c r="D60" s="1"/>
      <c r="E60" s="1"/>
      <c r="F60" s="1"/>
      <c r="G60" s="1">
        <v>-1445</v>
      </c>
      <c r="H60" s="1"/>
      <c r="I60" s="1"/>
      <c r="J60" s="1"/>
      <c r="K60" s="1"/>
      <c r="L60" s="1"/>
      <c r="M60" s="1"/>
    </row>
    <row r="61" spans="1:13" x14ac:dyDescent="0.25">
      <c r="A61" t="s">
        <v>10</v>
      </c>
      <c r="B61" s="6" t="s">
        <v>12</v>
      </c>
      <c r="H61">
        <v>-259</v>
      </c>
    </row>
    <row r="62" spans="1:13" x14ac:dyDescent="0.25">
      <c r="A62" t="s">
        <v>26</v>
      </c>
      <c r="B62" s="6" t="s">
        <v>12</v>
      </c>
      <c r="H62">
        <v>-259</v>
      </c>
    </row>
    <row r="63" spans="1:13" x14ac:dyDescent="0.25">
      <c r="A63" t="s">
        <v>35</v>
      </c>
      <c r="B63" s="6" t="s">
        <v>12</v>
      </c>
      <c r="H63">
        <v>-259</v>
      </c>
    </row>
    <row r="64" spans="1:13" x14ac:dyDescent="0.25">
      <c r="A64" t="s">
        <v>38</v>
      </c>
      <c r="B64" s="6" t="s">
        <v>12</v>
      </c>
      <c r="H64">
        <v>-259</v>
      </c>
    </row>
    <row r="65" spans="1:13" x14ac:dyDescent="0.25">
      <c r="A65" t="s">
        <v>51</v>
      </c>
      <c r="B65" s="6" t="s">
        <v>12</v>
      </c>
      <c r="H65">
        <v>-259</v>
      </c>
    </row>
    <row r="66" spans="1:13" x14ac:dyDescent="0.25">
      <c r="A66" t="s">
        <v>60</v>
      </c>
      <c r="B66" s="6" t="s">
        <v>12</v>
      </c>
      <c r="H66">
        <v>-259</v>
      </c>
    </row>
    <row r="67" spans="1:13" x14ac:dyDescent="0.25">
      <c r="A67" t="s">
        <v>68</v>
      </c>
      <c r="B67" s="6" t="s">
        <v>12</v>
      </c>
      <c r="H67">
        <v>-259</v>
      </c>
    </row>
    <row r="68" spans="1:13" x14ac:dyDescent="0.25">
      <c r="A68" t="s">
        <v>82</v>
      </c>
      <c r="B68" s="6" t="s">
        <v>12</v>
      </c>
      <c r="H68">
        <v>-259</v>
      </c>
    </row>
    <row r="69" spans="1:13" x14ac:dyDescent="0.25">
      <c r="A69" t="s">
        <v>92</v>
      </c>
      <c r="B69" s="6" t="s">
        <v>12</v>
      </c>
      <c r="H69">
        <v>-259</v>
      </c>
    </row>
    <row r="70" spans="1:13" x14ac:dyDescent="0.25">
      <c r="A70" t="s">
        <v>103</v>
      </c>
      <c r="B70" s="6" t="s">
        <v>12</v>
      </c>
      <c r="H70">
        <v>-259</v>
      </c>
    </row>
    <row r="71" spans="1:13" x14ac:dyDescent="0.25">
      <c r="A71" t="s">
        <v>108</v>
      </c>
      <c r="B71" s="6" t="s">
        <v>12</v>
      </c>
      <c r="H71">
        <v>-259</v>
      </c>
    </row>
    <row r="72" spans="1:13" x14ac:dyDescent="0.25">
      <c r="A72" t="s">
        <v>119</v>
      </c>
      <c r="B72" s="6" t="s">
        <v>12</v>
      </c>
      <c r="H72">
        <v>-259</v>
      </c>
    </row>
    <row r="73" spans="1:13" x14ac:dyDescent="0.25">
      <c r="A73" t="s">
        <v>98</v>
      </c>
      <c r="B73" s="9" t="s">
        <v>99</v>
      </c>
      <c r="I73">
        <v>-200</v>
      </c>
    </row>
    <row r="74" spans="1:13" x14ac:dyDescent="0.25">
      <c r="A74" t="s">
        <v>101</v>
      </c>
      <c r="B74" s="9" t="s">
        <v>102</v>
      </c>
      <c r="I74">
        <v>-280</v>
      </c>
    </row>
    <row r="75" spans="1:13" x14ac:dyDescent="0.25">
      <c r="A75" t="s">
        <v>117</v>
      </c>
      <c r="B75" s="9" t="s">
        <v>118</v>
      </c>
      <c r="C75" s="1"/>
      <c r="D75" s="1"/>
      <c r="E75" s="1"/>
      <c r="F75" s="1"/>
      <c r="G75" s="1"/>
      <c r="H75" s="1"/>
      <c r="I75" s="1">
        <v>-2750</v>
      </c>
      <c r="J75" s="1"/>
      <c r="K75" s="1"/>
      <c r="L75" s="1"/>
      <c r="M75" s="1"/>
    </row>
    <row r="76" spans="1:13" x14ac:dyDescent="0.25">
      <c r="A76" t="s">
        <v>7</v>
      </c>
      <c r="B76" s="9" t="s">
        <v>9</v>
      </c>
      <c r="C76" s="1"/>
      <c r="D76" s="1"/>
      <c r="E76" s="1"/>
      <c r="F76" s="1"/>
      <c r="G76" s="1"/>
      <c r="H76" s="1"/>
      <c r="I76" s="1">
        <v>-3000</v>
      </c>
      <c r="J76" s="1"/>
      <c r="K76" s="1"/>
      <c r="L76" s="1"/>
      <c r="M76" s="1"/>
    </row>
    <row r="77" spans="1:13" x14ac:dyDescent="0.25">
      <c r="A77" t="s">
        <v>3</v>
      </c>
      <c r="B77" s="13" t="s">
        <v>136</v>
      </c>
      <c r="C77" s="1"/>
      <c r="D77" s="1"/>
      <c r="E77" s="1"/>
      <c r="F77" s="1"/>
      <c r="G77" s="1"/>
      <c r="H77" s="1"/>
      <c r="I77" s="1"/>
      <c r="J77" s="1">
        <v>-1802.32</v>
      </c>
      <c r="K77" s="1"/>
      <c r="L77" s="1"/>
      <c r="M77" s="1"/>
    </row>
    <row r="78" spans="1:13" x14ac:dyDescent="0.25">
      <c r="A78" t="s">
        <v>27</v>
      </c>
      <c r="B78" s="13" t="s">
        <v>28</v>
      </c>
      <c r="C78" s="1"/>
      <c r="D78" s="1"/>
      <c r="E78" s="1"/>
      <c r="F78" s="1"/>
      <c r="G78" s="1"/>
      <c r="H78" s="1"/>
      <c r="I78" s="1"/>
      <c r="J78" s="1">
        <v>-4100</v>
      </c>
      <c r="K78" s="1"/>
      <c r="L78" s="1"/>
      <c r="M78" s="1"/>
    </row>
    <row r="79" spans="1:13" x14ac:dyDescent="0.25">
      <c r="A79" t="s">
        <v>54</v>
      </c>
      <c r="B79" s="13" t="s">
        <v>55</v>
      </c>
      <c r="J79">
        <v>-350</v>
      </c>
    </row>
    <row r="80" spans="1:13" x14ac:dyDescent="0.25">
      <c r="A80" t="s">
        <v>60</v>
      </c>
      <c r="B80" s="13" t="s">
        <v>61</v>
      </c>
      <c r="J80">
        <v>-390</v>
      </c>
    </row>
    <row r="81" spans="1:13" x14ac:dyDescent="0.25">
      <c r="A81" t="s">
        <v>68</v>
      </c>
      <c r="B81" s="13" t="s">
        <v>69</v>
      </c>
      <c r="J81">
        <v>-220</v>
      </c>
    </row>
    <row r="82" spans="1:13" x14ac:dyDescent="0.25">
      <c r="A82" t="s">
        <v>70</v>
      </c>
      <c r="B82" s="13" t="s">
        <v>71</v>
      </c>
      <c r="J82">
        <v>-200</v>
      </c>
    </row>
    <row r="83" spans="1:13" x14ac:dyDescent="0.25">
      <c r="A83" t="s">
        <v>74</v>
      </c>
      <c r="B83" s="13" t="s">
        <v>75</v>
      </c>
      <c r="C83" s="1"/>
      <c r="D83" s="1"/>
      <c r="E83" s="1"/>
      <c r="F83" s="1"/>
      <c r="G83" s="1"/>
      <c r="H83" s="1"/>
      <c r="I83" s="1"/>
      <c r="J83" s="1">
        <v>-1327</v>
      </c>
      <c r="K83" s="1"/>
      <c r="L83" s="1"/>
      <c r="M83" s="1"/>
    </row>
    <row r="84" spans="1:13" x14ac:dyDescent="0.25">
      <c r="A84" t="s">
        <v>90</v>
      </c>
      <c r="B84" s="13" t="s">
        <v>91</v>
      </c>
      <c r="C84" s="1"/>
      <c r="D84" s="1"/>
      <c r="E84" s="1"/>
      <c r="F84" s="1"/>
      <c r="G84" s="1"/>
      <c r="H84" s="1"/>
      <c r="I84" s="1"/>
      <c r="J84" s="1">
        <v>-1500</v>
      </c>
      <c r="K84" s="1"/>
      <c r="L84" s="1"/>
      <c r="M84" s="1"/>
    </row>
    <row r="85" spans="1:13" x14ac:dyDescent="0.25">
      <c r="A85" t="s">
        <v>97</v>
      </c>
      <c r="B85" s="13" t="s">
        <v>133</v>
      </c>
      <c r="J85">
        <v>-300</v>
      </c>
    </row>
    <row r="86" spans="1:13" x14ac:dyDescent="0.25">
      <c r="A86" t="s">
        <v>98</v>
      </c>
      <c r="B86" s="13" t="s">
        <v>100</v>
      </c>
      <c r="C86" s="1"/>
      <c r="D86" s="1"/>
      <c r="E86" s="1"/>
      <c r="F86" s="1"/>
      <c r="G86" s="1"/>
      <c r="H86" s="1"/>
      <c r="I86" s="1"/>
      <c r="J86" s="1">
        <v>-1519</v>
      </c>
      <c r="K86" s="1"/>
      <c r="L86" s="1"/>
      <c r="M86" s="1"/>
    </row>
    <row r="87" spans="1:13" x14ac:dyDescent="0.25">
      <c r="A87" t="s">
        <v>103</v>
      </c>
      <c r="B87" s="13" t="s">
        <v>134</v>
      </c>
      <c r="C87" s="1"/>
      <c r="D87" s="1"/>
      <c r="E87" s="1"/>
      <c r="F87" s="1"/>
      <c r="G87" s="1"/>
      <c r="H87" s="1"/>
      <c r="I87" s="1"/>
      <c r="J87" s="1">
        <v>-6250</v>
      </c>
      <c r="K87" s="1"/>
      <c r="L87" s="1"/>
      <c r="M87" s="1"/>
    </row>
    <row r="88" spans="1:13" x14ac:dyDescent="0.25">
      <c r="A88" t="s">
        <v>111</v>
      </c>
      <c r="B88" s="13" t="s">
        <v>112</v>
      </c>
      <c r="J88">
        <v>-200</v>
      </c>
    </row>
    <row r="89" spans="1:13" x14ac:dyDescent="0.25">
      <c r="A89" t="s">
        <v>5</v>
      </c>
      <c r="B89" s="7" t="s">
        <v>6</v>
      </c>
      <c r="C89" s="1"/>
      <c r="D89" s="1"/>
      <c r="E89" s="1"/>
      <c r="F89" s="1"/>
      <c r="G89" s="1"/>
      <c r="H89" s="1"/>
      <c r="I89" s="1"/>
      <c r="J89" s="1"/>
      <c r="K89" s="1">
        <v>-13564.8</v>
      </c>
      <c r="L89" s="1"/>
      <c r="M89" s="1"/>
    </row>
    <row r="90" spans="1:13" x14ac:dyDescent="0.25">
      <c r="A90" t="s">
        <v>18</v>
      </c>
      <c r="B90" s="7" t="s">
        <v>19</v>
      </c>
      <c r="C90" s="1"/>
      <c r="D90" s="1"/>
      <c r="E90" s="1"/>
      <c r="F90" s="1"/>
      <c r="G90" s="1"/>
      <c r="H90" s="1"/>
      <c r="I90" s="1"/>
      <c r="J90" s="1"/>
      <c r="K90" s="1">
        <v>-3000</v>
      </c>
      <c r="L90" s="1"/>
      <c r="M90" s="1"/>
    </row>
    <row r="91" spans="1:13" x14ac:dyDescent="0.25">
      <c r="A91" t="s">
        <v>87</v>
      </c>
      <c r="B91" s="7" t="s">
        <v>88</v>
      </c>
      <c r="C91" s="1"/>
      <c r="D91" s="1"/>
      <c r="E91" s="1"/>
      <c r="F91" s="1"/>
      <c r="G91" s="1"/>
      <c r="H91" s="1"/>
      <c r="I91" s="1"/>
      <c r="J91" s="1"/>
      <c r="K91" s="1">
        <v>-5925</v>
      </c>
      <c r="L91" s="1"/>
      <c r="M91" s="1"/>
    </row>
    <row r="92" spans="1:13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25">
      <c r="B94" t="s">
        <v>141</v>
      </c>
      <c r="C94" s="1">
        <f t="shared" ref="C94:K94" si="0">SUM(C1:C91)</f>
        <v>95962.5</v>
      </c>
      <c r="D94" s="1">
        <f t="shared" si="0"/>
        <v>-4278.2999999999993</v>
      </c>
      <c r="E94" s="1">
        <f t="shared" si="0"/>
        <v>-21183.129999999997</v>
      </c>
      <c r="F94" s="1">
        <f t="shared" si="0"/>
        <v>-10006.57</v>
      </c>
      <c r="G94" s="1">
        <f t="shared" si="0"/>
        <v>-4589.9400000000005</v>
      </c>
      <c r="H94" s="1">
        <f t="shared" si="0"/>
        <v>-3108</v>
      </c>
      <c r="I94" s="1">
        <f t="shared" si="0"/>
        <v>-6230</v>
      </c>
      <c r="J94" s="1">
        <f t="shared" si="0"/>
        <v>-18158.32</v>
      </c>
      <c r="K94" s="1">
        <f t="shared" si="0"/>
        <v>-22489.8</v>
      </c>
      <c r="L94" s="1"/>
      <c r="M94" s="1"/>
    </row>
    <row r="95" spans="1:13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x14ac:dyDescent="0.25">
      <c r="B97" t="s">
        <v>123</v>
      </c>
      <c r="C97" s="1">
        <f>C94</f>
        <v>95962.5</v>
      </c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x14ac:dyDescent="0.25">
      <c r="B98" t="s">
        <v>137</v>
      </c>
      <c r="C98" s="1">
        <f>SUM(D94:K94)</f>
        <v>-90044.060000000012</v>
      </c>
      <c r="D98" s="1"/>
      <c r="F98" s="1"/>
      <c r="G98" s="1"/>
      <c r="H98" s="1"/>
      <c r="I98" s="1"/>
      <c r="J98" s="1"/>
      <c r="K98" s="1"/>
      <c r="L98" s="1"/>
      <c r="M98" s="1"/>
    </row>
    <row r="99" spans="2:13" x14ac:dyDescent="0.25">
      <c r="B99" t="s">
        <v>140</v>
      </c>
      <c r="C99" s="1">
        <f>C98+C97</f>
        <v>5918.4399999999878</v>
      </c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x14ac:dyDescent="0.25">
      <c r="D100" s="1"/>
      <c r="E100" s="1"/>
      <c r="F100" s="41" t="s">
        <v>176</v>
      </c>
      <c r="G100" s="1"/>
      <c r="H100" s="1"/>
      <c r="J100" s="1"/>
      <c r="L100" s="1"/>
      <c r="M100" s="1"/>
    </row>
    <row r="101" spans="2:13" x14ac:dyDescent="0.25">
      <c r="B101" t="s">
        <v>138</v>
      </c>
      <c r="C101" s="1">
        <v>19148.25</v>
      </c>
      <c r="E101" s="1"/>
    </row>
    <row r="102" spans="2:13" x14ac:dyDescent="0.25">
      <c r="B102" t="s">
        <v>139</v>
      </c>
      <c r="C102" s="1">
        <v>25066.69</v>
      </c>
      <c r="E102" s="1"/>
      <c r="F102" s="1"/>
    </row>
    <row r="104" spans="2:13" x14ac:dyDescent="0.25">
      <c r="B104" t="s">
        <v>177</v>
      </c>
      <c r="C104" s="1">
        <f>C102-C101</f>
        <v>5918.4399999999987</v>
      </c>
      <c r="F104" s="1"/>
    </row>
  </sheetData>
  <sortState xmlns:xlrd2="http://schemas.microsoft.com/office/spreadsheetml/2017/richdata2" ref="A2:M100">
    <sortCondition sortBy="cellColor" ref="B2:B100" dxfId="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CFCB2-149F-457E-B025-BA6635B8DF7A}">
  <dimension ref="A2:L39"/>
  <sheetViews>
    <sheetView tabSelected="1" topLeftCell="A30" zoomScaleNormal="100" workbookViewId="0">
      <selection activeCell="L37" sqref="L37"/>
    </sheetView>
  </sheetViews>
  <sheetFormatPr defaultRowHeight="15" x14ac:dyDescent="0.25"/>
  <cols>
    <col min="1" max="1" width="40" style="14" customWidth="1"/>
    <col min="2" max="4" width="9.140625" style="14"/>
    <col min="5" max="5" width="14.42578125" style="14" customWidth="1"/>
    <col min="6" max="6" width="12.140625" style="14" customWidth="1"/>
    <col min="7" max="7" width="9.140625" style="15"/>
    <col min="8" max="8" width="12.42578125" style="16" customWidth="1"/>
    <col min="9" max="9" width="9.140625" style="14"/>
    <col min="10" max="10" width="9.140625" style="33"/>
    <col min="11" max="11" width="10.85546875" style="34" customWidth="1"/>
    <col min="12" max="12" width="9.140625" style="40"/>
  </cols>
  <sheetData>
    <row r="2" spans="1:12" x14ac:dyDescent="0.25">
      <c r="C2" s="14" t="s">
        <v>142</v>
      </c>
    </row>
    <row r="3" spans="1:12" ht="30" x14ac:dyDescent="0.25">
      <c r="B3" s="18">
        <v>2015</v>
      </c>
      <c r="C3" s="18">
        <v>2016</v>
      </c>
      <c r="D3" s="18">
        <v>2017</v>
      </c>
      <c r="E3" s="18">
        <v>2018</v>
      </c>
      <c r="F3" s="18">
        <v>2019</v>
      </c>
      <c r="G3" s="19">
        <v>2020</v>
      </c>
      <c r="H3" s="20" t="s">
        <v>143</v>
      </c>
      <c r="I3" s="18">
        <v>2021</v>
      </c>
      <c r="J3" s="35">
        <v>2022</v>
      </c>
      <c r="K3" s="36">
        <v>2023</v>
      </c>
      <c r="L3" s="40">
        <v>2024</v>
      </c>
    </row>
    <row r="4" spans="1:12" x14ac:dyDescent="0.25">
      <c r="A4" s="17" t="s">
        <v>137</v>
      </c>
      <c r="H4" s="21"/>
    </row>
    <row r="5" spans="1:12" x14ac:dyDescent="0.25">
      <c r="A5" s="14" t="s">
        <v>144</v>
      </c>
      <c r="B5" s="14">
        <v>1600</v>
      </c>
      <c r="C5" s="14">
        <v>1600</v>
      </c>
      <c r="D5" s="14">
        <v>2000</v>
      </c>
      <c r="E5" s="14">
        <v>2200</v>
      </c>
      <c r="F5" s="14">
        <v>2300</v>
      </c>
      <c r="G5" s="15">
        <v>700</v>
      </c>
      <c r="H5" s="21">
        <v>700</v>
      </c>
      <c r="I5" s="14">
        <v>150</v>
      </c>
      <c r="J5" s="35">
        <v>150</v>
      </c>
      <c r="K5" s="36">
        <v>150</v>
      </c>
    </row>
    <row r="6" spans="1:12" x14ac:dyDescent="0.25">
      <c r="A6" s="14" t="s">
        <v>145</v>
      </c>
      <c r="B6" s="14">
        <v>3050</v>
      </c>
      <c r="C6" s="14">
        <v>3500</v>
      </c>
      <c r="D6" s="14">
        <v>3500</v>
      </c>
      <c r="E6" s="14">
        <v>4000</v>
      </c>
      <c r="F6" s="14">
        <v>4200</v>
      </c>
      <c r="G6" s="15">
        <v>4400</v>
      </c>
      <c r="H6" s="21">
        <v>4400</v>
      </c>
      <c r="I6" s="14">
        <v>5000</v>
      </c>
      <c r="J6" s="33">
        <v>7000</v>
      </c>
      <c r="K6" s="34">
        <v>7000</v>
      </c>
      <c r="L6" s="40">
        <v>5000</v>
      </c>
    </row>
    <row r="7" spans="1:12" x14ac:dyDescent="0.25">
      <c r="A7" s="14" t="s">
        <v>146</v>
      </c>
      <c r="B7" s="14">
        <v>6843</v>
      </c>
      <c r="C7" s="14">
        <v>7000</v>
      </c>
      <c r="D7" s="14">
        <v>10000</v>
      </c>
      <c r="E7" s="14">
        <v>10000</v>
      </c>
      <c r="F7" s="14">
        <v>12000</v>
      </c>
      <c r="G7" s="15">
        <v>13000</v>
      </c>
      <c r="H7" s="21">
        <v>13000</v>
      </c>
      <c r="I7" s="14">
        <v>15000</v>
      </c>
      <c r="J7" s="33">
        <v>20000</v>
      </c>
      <c r="K7" s="34">
        <v>32000</v>
      </c>
      <c r="L7" s="40">
        <v>25000</v>
      </c>
    </row>
    <row r="8" spans="1:12" x14ac:dyDescent="0.25">
      <c r="A8" s="14" t="s">
        <v>175</v>
      </c>
      <c r="B8" s="14">
        <v>7711</v>
      </c>
      <c r="C8" s="14">
        <v>8000</v>
      </c>
      <c r="D8" s="14">
        <v>8000</v>
      </c>
      <c r="E8" s="14">
        <v>8000</v>
      </c>
      <c r="F8" s="14">
        <v>8700</v>
      </c>
      <c r="G8" s="15">
        <v>8800</v>
      </c>
      <c r="H8" s="21">
        <v>8800</v>
      </c>
      <c r="I8" s="14">
        <v>11000</v>
      </c>
      <c r="J8" s="33">
        <v>11000</v>
      </c>
      <c r="K8" s="34">
        <v>11000</v>
      </c>
      <c r="L8" s="40">
        <v>5800</v>
      </c>
    </row>
    <row r="9" spans="1:12" x14ac:dyDescent="0.25">
      <c r="A9" s="14" t="s">
        <v>147</v>
      </c>
      <c r="B9" s="14">
        <v>4500</v>
      </c>
      <c r="C9" s="14">
        <v>4700</v>
      </c>
      <c r="D9" s="14">
        <v>4800</v>
      </c>
      <c r="E9" s="14">
        <v>2700</v>
      </c>
      <c r="F9" s="14">
        <v>2800</v>
      </c>
      <c r="G9" s="15">
        <v>4000</v>
      </c>
      <c r="H9" s="21">
        <v>4000</v>
      </c>
      <c r="I9" s="14">
        <v>5000</v>
      </c>
      <c r="J9" s="33">
        <v>5000</v>
      </c>
      <c r="K9" s="34">
        <v>5000</v>
      </c>
      <c r="L9" s="40">
        <v>5000</v>
      </c>
    </row>
    <row r="10" spans="1:12" x14ac:dyDescent="0.25">
      <c r="A10" s="14" t="s">
        <v>148</v>
      </c>
      <c r="B10" s="14">
        <v>600</v>
      </c>
      <c r="C10" s="14">
        <v>800</v>
      </c>
      <c r="D10" s="14">
        <v>1000</v>
      </c>
      <c r="E10" s="14">
        <v>800</v>
      </c>
      <c r="F10" s="14">
        <v>1100</v>
      </c>
      <c r="G10" s="15">
        <v>2500</v>
      </c>
      <c r="H10" s="21">
        <v>2500</v>
      </c>
      <c r="I10" s="14">
        <v>3000</v>
      </c>
      <c r="J10" s="33">
        <v>3000</v>
      </c>
      <c r="K10" s="34">
        <v>3000</v>
      </c>
      <c r="L10" s="40">
        <v>3000</v>
      </c>
    </row>
    <row r="11" spans="1:12" x14ac:dyDescent="0.25">
      <c r="A11" s="14" t="s">
        <v>149</v>
      </c>
      <c r="B11" s="14">
        <v>1850</v>
      </c>
      <c r="C11" s="14">
        <v>2000</v>
      </c>
      <c r="D11" s="14">
        <v>2000</v>
      </c>
      <c r="E11" s="14">
        <v>2000</v>
      </c>
      <c r="F11" s="14">
        <v>2000</v>
      </c>
      <c r="G11" s="15">
        <v>2000</v>
      </c>
      <c r="H11" s="21">
        <v>2000</v>
      </c>
      <c r="I11" s="14">
        <v>2000</v>
      </c>
      <c r="J11" s="33">
        <v>0</v>
      </c>
      <c r="K11" s="34">
        <v>0</v>
      </c>
      <c r="L11" s="40">
        <v>0</v>
      </c>
    </row>
    <row r="12" spans="1:12" x14ac:dyDescent="0.25">
      <c r="A12" s="14" t="s">
        <v>150</v>
      </c>
      <c r="B12" s="14">
        <v>1000</v>
      </c>
      <c r="C12" s="14">
        <v>1500</v>
      </c>
      <c r="D12" s="14">
        <v>1000</v>
      </c>
      <c r="E12" s="14">
        <v>1000</v>
      </c>
      <c r="F12" s="14">
        <v>1000</v>
      </c>
      <c r="G12" s="15">
        <v>2000</v>
      </c>
      <c r="H12" s="21">
        <v>2000</v>
      </c>
      <c r="I12" s="14">
        <v>2000</v>
      </c>
      <c r="J12" s="33">
        <v>3000</v>
      </c>
      <c r="K12" s="34">
        <v>3000</v>
      </c>
      <c r="L12" s="40">
        <v>2500</v>
      </c>
    </row>
    <row r="13" spans="1:12" x14ac:dyDescent="0.25">
      <c r="A13" s="17" t="s">
        <v>151</v>
      </c>
      <c r="B13" s="17">
        <f t="shared" ref="B13:J13" si="0">SUM(B5:B12)</f>
        <v>27154</v>
      </c>
      <c r="C13" s="17">
        <f t="shared" si="0"/>
        <v>29100</v>
      </c>
      <c r="D13" s="17">
        <f t="shared" si="0"/>
        <v>32300</v>
      </c>
      <c r="E13" s="22">
        <f t="shared" si="0"/>
        <v>30700</v>
      </c>
      <c r="F13" s="23">
        <f t="shared" si="0"/>
        <v>34100</v>
      </c>
      <c r="G13" s="24">
        <f t="shared" si="0"/>
        <v>37400</v>
      </c>
      <c r="H13" s="21">
        <f t="shared" si="0"/>
        <v>37400</v>
      </c>
      <c r="I13" s="25">
        <f t="shared" si="0"/>
        <v>43150</v>
      </c>
      <c r="J13" s="25">
        <f t="shared" si="0"/>
        <v>49150</v>
      </c>
      <c r="K13" s="31">
        <f t="shared" ref="K13" si="1">SUM(K5:K12)</f>
        <v>61150</v>
      </c>
      <c r="L13" s="40">
        <f>SUM(L5:L12)</f>
        <v>46300</v>
      </c>
    </row>
    <row r="14" spans="1:12" x14ac:dyDescent="0.25">
      <c r="H14" s="21"/>
    </row>
    <row r="15" spans="1:12" x14ac:dyDescent="0.25">
      <c r="A15" s="22" t="s">
        <v>152</v>
      </c>
      <c r="H15" s="21"/>
    </row>
    <row r="16" spans="1:12" x14ac:dyDescent="0.25">
      <c r="A16" s="14" t="s">
        <v>153</v>
      </c>
      <c r="C16" s="14">
        <v>7000</v>
      </c>
      <c r="H16" s="21"/>
    </row>
    <row r="17" spans="1:12" x14ac:dyDescent="0.25">
      <c r="A17" s="14" t="s">
        <v>154</v>
      </c>
      <c r="H17" s="21"/>
    </row>
    <row r="18" spans="1:12" x14ac:dyDescent="0.25">
      <c r="A18" s="14" t="s">
        <v>155</v>
      </c>
      <c r="D18" s="14">
        <v>1000</v>
      </c>
      <c r="E18" s="14">
        <v>1000</v>
      </c>
      <c r="F18" s="14">
        <v>1000</v>
      </c>
      <c r="G18" s="15">
        <v>5000</v>
      </c>
      <c r="H18" s="21">
        <v>5000</v>
      </c>
      <c r="I18" s="14">
        <v>5000</v>
      </c>
      <c r="J18" s="33">
        <v>5000</v>
      </c>
      <c r="K18" s="34">
        <v>5000</v>
      </c>
      <c r="L18" s="40">
        <v>5000</v>
      </c>
    </row>
    <row r="19" spans="1:12" x14ac:dyDescent="0.25">
      <c r="A19" s="26" t="s">
        <v>156</v>
      </c>
      <c r="D19" s="14">
        <v>1000</v>
      </c>
      <c r="E19" s="14">
        <v>2000</v>
      </c>
      <c r="G19" s="15">
        <v>5000</v>
      </c>
      <c r="H19" s="21">
        <v>5000</v>
      </c>
      <c r="I19" s="14">
        <v>5000</v>
      </c>
      <c r="J19" s="33">
        <v>5000</v>
      </c>
      <c r="K19" s="34">
        <v>5000</v>
      </c>
    </row>
    <row r="20" spans="1:12" x14ac:dyDescent="0.25">
      <c r="A20" s="26" t="s">
        <v>157</v>
      </c>
      <c r="H20" s="21"/>
      <c r="I20" s="26">
        <v>15000</v>
      </c>
      <c r="J20" s="33">
        <v>15000</v>
      </c>
      <c r="K20" s="34">
        <v>0</v>
      </c>
    </row>
    <row r="21" spans="1:12" x14ac:dyDescent="0.25">
      <c r="A21" s="14" t="s">
        <v>158</v>
      </c>
      <c r="C21" s="14">
        <v>1000</v>
      </c>
      <c r="D21" s="14">
        <v>1000</v>
      </c>
      <c r="E21" s="14">
        <v>1600</v>
      </c>
      <c r="F21" s="14">
        <v>1500</v>
      </c>
      <c r="G21" s="15">
        <v>1000</v>
      </c>
      <c r="H21" s="21">
        <v>1000</v>
      </c>
      <c r="I21" s="14">
        <v>1000</v>
      </c>
      <c r="J21" s="33">
        <v>2000</v>
      </c>
      <c r="K21" s="34">
        <v>2000</v>
      </c>
      <c r="L21" s="40">
        <v>2000</v>
      </c>
    </row>
    <row r="22" spans="1:12" x14ac:dyDescent="0.25">
      <c r="A22" s="14" t="s">
        <v>159</v>
      </c>
      <c r="D22" s="14">
        <v>2500</v>
      </c>
      <c r="E22" s="14">
        <v>3000</v>
      </c>
      <c r="F22" s="14">
        <v>3000</v>
      </c>
      <c r="G22" s="15">
        <v>3000</v>
      </c>
      <c r="H22" s="21">
        <v>3000</v>
      </c>
      <c r="I22" s="14">
        <v>5000</v>
      </c>
      <c r="J22" s="33">
        <v>5000</v>
      </c>
      <c r="K22" s="34">
        <v>5000</v>
      </c>
      <c r="L22" s="40">
        <v>6500</v>
      </c>
    </row>
    <row r="23" spans="1:12" x14ac:dyDescent="0.25">
      <c r="A23" s="14" t="s">
        <v>160</v>
      </c>
      <c r="D23" s="14">
        <v>5000</v>
      </c>
      <c r="F23" s="14">
        <v>15000</v>
      </c>
      <c r="H23" s="21"/>
    </row>
    <row r="24" spans="1:12" x14ac:dyDescent="0.25">
      <c r="A24" s="14" t="s">
        <v>161</v>
      </c>
      <c r="C24" s="14">
        <f>SUM(C15:C23)</f>
        <v>8000</v>
      </c>
      <c r="D24" s="14">
        <f>SUM(D15:D23)</f>
        <v>10500</v>
      </c>
      <c r="E24" s="14">
        <v>10000</v>
      </c>
      <c r="F24" s="14">
        <v>8000</v>
      </c>
      <c r="G24" s="15">
        <v>8000</v>
      </c>
      <c r="H24" s="21">
        <v>8000</v>
      </c>
      <c r="I24" s="14">
        <v>8000</v>
      </c>
      <c r="J24" s="33">
        <v>10000</v>
      </c>
      <c r="K24" s="34">
        <v>15000</v>
      </c>
      <c r="L24" s="40">
        <v>20000</v>
      </c>
    </row>
    <row r="25" spans="1:12" x14ac:dyDescent="0.25">
      <c r="A25" s="14" t="s">
        <v>162</v>
      </c>
      <c r="G25" s="15">
        <v>70000</v>
      </c>
      <c r="H25" s="21"/>
    </row>
    <row r="26" spans="1:12" x14ac:dyDescent="0.25">
      <c r="A26" s="23" t="s">
        <v>163</v>
      </c>
      <c r="B26" s="23"/>
      <c r="C26" s="23">
        <f>SUM(C16:C24)</f>
        <v>16000</v>
      </c>
      <c r="D26" s="23">
        <f>SUM(D16:D24)</f>
        <v>21000</v>
      </c>
      <c r="E26" s="23">
        <f>SUM(E16:E24)</f>
        <v>17600</v>
      </c>
      <c r="F26" s="23">
        <f>SUM(F16:F24)</f>
        <v>28500</v>
      </c>
      <c r="G26" s="24">
        <f>SUM(G16:G25)</f>
        <v>92000</v>
      </c>
      <c r="H26" s="21">
        <f>SUM(H16:H25)</f>
        <v>22000</v>
      </c>
      <c r="I26" s="25">
        <f>SUM(I16:I25)</f>
        <v>39000</v>
      </c>
      <c r="J26" s="25">
        <f>SUM(J16:J25)</f>
        <v>42000</v>
      </c>
      <c r="K26" s="31">
        <f>SUM(K16:K25)</f>
        <v>32000</v>
      </c>
      <c r="L26" s="40">
        <f>SUM(L18:L25)</f>
        <v>33500</v>
      </c>
    </row>
    <row r="27" spans="1:12" x14ac:dyDescent="0.25">
      <c r="C27" s="22"/>
      <c r="D27" s="22"/>
      <c r="E27" s="22"/>
      <c r="F27" s="23"/>
      <c r="H27" s="21"/>
    </row>
    <row r="28" spans="1:12" x14ac:dyDescent="0.25">
      <c r="A28" s="23" t="s">
        <v>164</v>
      </c>
      <c r="B28" s="23"/>
      <c r="C28" s="23">
        <f t="shared" ref="C28:K28" si="2">SUM(C13,C26)</f>
        <v>45100</v>
      </c>
      <c r="D28" s="23">
        <f t="shared" si="2"/>
        <v>53300</v>
      </c>
      <c r="E28" s="23">
        <f t="shared" si="2"/>
        <v>48300</v>
      </c>
      <c r="F28" s="23">
        <f t="shared" si="2"/>
        <v>62600</v>
      </c>
      <c r="G28" s="24">
        <f t="shared" si="2"/>
        <v>129400</v>
      </c>
      <c r="H28" s="21">
        <f t="shared" si="2"/>
        <v>59400</v>
      </c>
      <c r="I28" s="25">
        <f t="shared" si="2"/>
        <v>82150</v>
      </c>
      <c r="J28" s="25">
        <f t="shared" si="2"/>
        <v>91150</v>
      </c>
      <c r="K28" s="37">
        <f t="shared" si="2"/>
        <v>93150</v>
      </c>
      <c r="L28" s="40">
        <f>L13+L26</f>
        <v>79800</v>
      </c>
    </row>
    <row r="29" spans="1:12" x14ac:dyDescent="0.25">
      <c r="H29" s="21"/>
    </row>
    <row r="30" spans="1:12" x14ac:dyDescent="0.25">
      <c r="A30" s="14" t="s">
        <v>165</v>
      </c>
      <c r="B30" s="14">
        <v>25000</v>
      </c>
      <c r="C30" s="14">
        <v>25000</v>
      </c>
      <c r="D30" s="14">
        <v>25000</v>
      </c>
      <c r="E30" s="14">
        <v>30000</v>
      </c>
      <c r="F30" s="14">
        <v>30000</v>
      </c>
      <c r="G30" s="15">
        <v>30000</v>
      </c>
      <c r="H30" s="21">
        <v>30000</v>
      </c>
      <c r="I30" s="14">
        <v>30000</v>
      </c>
      <c r="K30" s="34">
        <v>30000</v>
      </c>
      <c r="L30" s="40">
        <v>30000</v>
      </c>
    </row>
    <row r="31" spans="1:12" x14ac:dyDescent="0.25">
      <c r="A31" s="14" t="s">
        <v>166</v>
      </c>
      <c r="B31" s="14">
        <v>19000</v>
      </c>
      <c r="C31" s="14">
        <v>18000</v>
      </c>
      <c r="D31" s="14">
        <f>150*120</f>
        <v>18000</v>
      </c>
      <c r="E31" s="14">
        <v>18000</v>
      </c>
      <c r="F31" s="27">
        <f>150*150</f>
        <v>22500</v>
      </c>
      <c r="G31" s="15">
        <v>30000</v>
      </c>
      <c r="H31" s="21">
        <v>30000</v>
      </c>
    </row>
    <row r="32" spans="1:12" x14ac:dyDescent="0.25">
      <c r="A32" s="14" t="s">
        <v>167</v>
      </c>
      <c r="B32" s="14">
        <v>19000</v>
      </c>
      <c r="C32" s="14">
        <v>18000</v>
      </c>
      <c r="D32" s="14">
        <f>150*120</f>
        <v>18000</v>
      </c>
      <c r="E32" s="14">
        <v>18000</v>
      </c>
      <c r="F32" s="27">
        <f>150*150</f>
        <v>22500</v>
      </c>
      <c r="G32" s="15">
        <v>30000</v>
      </c>
      <c r="H32" s="21">
        <v>30000</v>
      </c>
      <c r="I32" s="14">
        <v>30000</v>
      </c>
      <c r="J32" s="33">
        <v>35000</v>
      </c>
      <c r="K32" s="34">
        <v>40000</v>
      </c>
      <c r="L32" s="40">
        <v>40000</v>
      </c>
    </row>
    <row r="33" spans="1:12" x14ac:dyDescent="0.25">
      <c r="A33" s="17" t="s">
        <v>168</v>
      </c>
      <c r="B33" s="17">
        <f t="shared" ref="B33:J33" si="3">SUM(B30:B32)</f>
        <v>63000</v>
      </c>
      <c r="C33" s="17">
        <f t="shared" si="3"/>
        <v>61000</v>
      </c>
      <c r="D33" s="17">
        <f t="shared" si="3"/>
        <v>61000</v>
      </c>
      <c r="E33" s="14">
        <f t="shared" si="3"/>
        <v>66000</v>
      </c>
      <c r="F33" s="17">
        <f t="shared" si="3"/>
        <v>75000</v>
      </c>
      <c r="G33" s="24">
        <f t="shared" si="3"/>
        <v>90000</v>
      </c>
      <c r="H33" s="21">
        <f t="shared" si="3"/>
        <v>90000</v>
      </c>
      <c r="I33" s="25">
        <f t="shared" si="3"/>
        <v>60000</v>
      </c>
      <c r="J33" s="25">
        <f t="shared" si="3"/>
        <v>35000</v>
      </c>
      <c r="K33" s="31">
        <f t="shared" ref="K33:L33" si="4">SUM(K30:K32)</f>
        <v>70000</v>
      </c>
      <c r="L33" s="29">
        <f t="shared" si="4"/>
        <v>70000</v>
      </c>
    </row>
    <row r="34" spans="1:12" x14ac:dyDescent="0.25">
      <c r="A34" s="14" t="s">
        <v>169</v>
      </c>
      <c r="D34" s="22"/>
      <c r="F34" s="14">
        <f t="shared" ref="F34:L34" si="5">SUM(F33-F28)</f>
        <v>12400</v>
      </c>
      <c r="G34" s="15">
        <f t="shared" si="5"/>
        <v>-39400</v>
      </c>
      <c r="H34" s="21">
        <f t="shared" si="5"/>
        <v>30600</v>
      </c>
      <c r="I34" s="14">
        <f t="shared" si="5"/>
        <v>-22150</v>
      </c>
      <c r="J34" s="33">
        <f t="shared" si="5"/>
        <v>-56150</v>
      </c>
      <c r="K34" s="34">
        <f t="shared" si="5"/>
        <v>-23150</v>
      </c>
      <c r="L34" s="28">
        <f t="shared" si="5"/>
        <v>-9800</v>
      </c>
    </row>
    <row r="35" spans="1:12" x14ac:dyDescent="0.25">
      <c r="A35" s="14" t="s">
        <v>170</v>
      </c>
      <c r="F35" s="27">
        <v>9380</v>
      </c>
      <c r="G35" s="15">
        <v>29800</v>
      </c>
      <c r="H35" s="21">
        <v>29800</v>
      </c>
      <c r="I35" s="14">
        <v>51000</v>
      </c>
      <c r="J35" s="33">
        <v>51000</v>
      </c>
      <c r="K35" s="34">
        <v>19000</v>
      </c>
      <c r="L35" s="40">
        <v>25000</v>
      </c>
    </row>
    <row r="36" spans="1:12" x14ac:dyDescent="0.25">
      <c r="A36" s="14" t="s">
        <v>171</v>
      </c>
      <c r="F36" s="23">
        <f>SUM(F34+F35)</f>
        <v>21780</v>
      </c>
      <c r="G36" s="24">
        <f t="shared" ref="G36:L36" si="6">SUM(G34:G35)</f>
        <v>-9600</v>
      </c>
      <c r="H36" s="21">
        <f t="shared" si="6"/>
        <v>60400</v>
      </c>
      <c r="I36" s="24">
        <f t="shared" si="6"/>
        <v>28850</v>
      </c>
      <c r="J36" s="24">
        <f t="shared" si="6"/>
        <v>-5150</v>
      </c>
      <c r="K36" s="32">
        <f t="shared" si="6"/>
        <v>-4150</v>
      </c>
      <c r="L36" s="30">
        <f t="shared" si="6"/>
        <v>15200</v>
      </c>
    </row>
    <row r="37" spans="1:12" ht="105" x14ac:dyDescent="0.25">
      <c r="A37" s="26"/>
      <c r="H37" s="21" t="s">
        <v>172</v>
      </c>
      <c r="J37" s="38" t="s">
        <v>173</v>
      </c>
      <c r="K37" s="39" t="s">
        <v>174</v>
      </c>
      <c r="L37" s="21"/>
    </row>
    <row r="38" spans="1:12" x14ac:dyDescent="0.25">
      <c r="H38" s="21"/>
    </row>
    <row r="39" spans="1:12" x14ac:dyDescent="0.25">
      <c r="H39" s="21"/>
    </row>
  </sheetData>
  <printOptions gridLine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1"/>
  <sheetViews>
    <sheetView topLeftCell="A63" workbookViewId="0">
      <selection activeCell="K78" sqref="K78"/>
    </sheetView>
  </sheetViews>
  <sheetFormatPr defaultRowHeight="15" x14ac:dyDescent="0.25"/>
  <cols>
    <col min="1" max="1" width="12.140625" customWidth="1"/>
    <col min="2" max="2" width="7.28515625" customWidth="1"/>
    <col min="3" max="3" width="34" customWidth="1"/>
    <col min="4" max="4" width="12.140625" customWidth="1"/>
  </cols>
  <sheetData>
    <row r="1" spans="1:6" x14ac:dyDescent="0.25">
      <c r="A1" t="s">
        <v>0</v>
      </c>
      <c r="C1" t="s">
        <v>1</v>
      </c>
      <c r="D1" t="s">
        <v>2</v>
      </c>
    </row>
    <row r="2" spans="1:6" x14ac:dyDescent="0.25">
      <c r="A2" t="s">
        <v>3</v>
      </c>
      <c r="C2" t="s">
        <v>178</v>
      </c>
      <c r="D2" s="1">
        <v>25066.69</v>
      </c>
    </row>
    <row r="3" spans="1:6" x14ac:dyDescent="0.25">
      <c r="A3" t="s">
        <v>3</v>
      </c>
      <c r="C3" t="s">
        <v>4</v>
      </c>
      <c r="D3" s="1">
        <v>26869.01</v>
      </c>
    </row>
    <row r="4" spans="1:6" x14ac:dyDescent="0.25">
      <c r="A4" t="s">
        <v>5</v>
      </c>
      <c r="C4" t="s">
        <v>6</v>
      </c>
      <c r="D4" s="1">
        <v>26669.01</v>
      </c>
    </row>
    <row r="5" spans="1:6" x14ac:dyDescent="0.25">
      <c r="A5" t="s">
        <v>7</v>
      </c>
      <c r="C5" t="s">
        <v>8</v>
      </c>
      <c r="D5" s="1">
        <v>40233.81</v>
      </c>
    </row>
    <row r="6" spans="1:6" x14ac:dyDescent="0.25">
      <c r="A6" t="s">
        <v>7</v>
      </c>
      <c r="C6" t="s">
        <v>9</v>
      </c>
      <c r="D6" s="1">
        <v>38433.81</v>
      </c>
      <c r="F6" t="s">
        <v>183</v>
      </c>
    </row>
    <row r="7" spans="1:6" x14ac:dyDescent="0.25">
      <c r="A7" t="s">
        <v>10</v>
      </c>
      <c r="C7" t="s">
        <v>11</v>
      </c>
      <c r="D7" s="1">
        <v>41433.81</v>
      </c>
    </row>
    <row r="8" spans="1:6" x14ac:dyDescent="0.25">
      <c r="A8" t="s">
        <v>10</v>
      </c>
      <c r="C8" t="s">
        <v>12</v>
      </c>
      <c r="D8" s="1">
        <v>42479.22</v>
      </c>
    </row>
    <row r="9" spans="1:6" x14ac:dyDescent="0.25">
      <c r="A9" t="s">
        <v>13</v>
      </c>
      <c r="C9" t="s">
        <v>14</v>
      </c>
      <c r="D9" s="1">
        <v>42738.22</v>
      </c>
    </row>
    <row r="10" spans="1:6" x14ac:dyDescent="0.25">
      <c r="A10" t="s">
        <v>13</v>
      </c>
      <c r="C10" t="s">
        <v>15</v>
      </c>
      <c r="D10" s="1">
        <v>37738.22</v>
      </c>
    </row>
    <row r="11" spans="1:6" x14ac:dyDescent="0.25">
      <c r="A11" t="s">
        <v>13</v>
      </c>
      <c r="C11" t="s">
        <v>16</v>
      </c>
      <c r="D11" s="1">
        <v>32738.22</v>
      </c>
    </row>
    <row r="12" spans="1:6" x14ac:dyDescent="0.25">
      <c r="A12" t="s">
        <v>13</v>
      </c>
      <c r="C12" t="s">
        <v>17</v>
      </c>
      <c r="D12" s="1">
        <v>27738.22</v>
      </c>
    </row>
    <row r="13" spans="1:6" x14ac:dyDescent="0.25">
      <c r="A13" t="s">
        <v>18</v>
      </c>
      <c r="C13" t="s">
        <v>19</v>
      </c>
      <c r="D13" s="1">
        <v>22738.22</v>
      </c>
    </row>
    <row r="14" spans="1:6" x14ac:dyDescent="0.25">
      <c r="A14" t="s">
        <v>20</v>
      </c>
      <c r="C14" t="s">
        <v>21</v>
      </c>
      <c r="D14" s="1">
        <v>25738.22</v>
      </c>
    </row>
    <row r="15" spans="1:6" x14ac:dyDescent="0.25">
      <c r="A15" t="s">
        <v>22</v>
      </c>
      <c r="C15" t="s">
        <v>23</v>
      </c>
      <c r="D15" s="1">
        <v>20738.22</v>
      </c>
    </row>
    <row r="16" spans="1:6" x14ac:dyDescent="0.25">
      <c r="A16" t="s">
        <v>24</v>
      </c>
      <c r="C16" t="s">
        <v>25</v>
      </c>
      <c r="D16" s="1">
        <v>21998.02</v>
      </c>
    </row>
    <row r="17" spans="1:4" x14ac:dyDescent="0.25">
      <c r="A17" t="s">
        <v>26</v>
      </c>
      <c r="C17" t="s">
        <v>11</v>
      </c>
      <c r="D17" s="1">
        <v>21398.02</v>
      </c>
    </row>
    <row r="18" spans="1:4" x14ac:dyDescent="0.25">
      <c r="A18" t="s">
        <v>26</v>
      </c>
      <c r="C18" t="s">
        <v>12</v>
      </c>
      <c r="D18" s="1">
        <v>21998.9</v>
      </c>
    </row>
    <row r="19" spans="1:4" x14ac:dyDescent="0.25">
      <c r="A19" t="s">
        <v>27</v>
      </c>
      <c r="C19" t="s">
        <v>28</v>
      </c>
      <c r="D19" s="1">
        <v>22257.9</v>
      </c>
    </row>
    <row r="20" spans="1:4" x14ac:dyDescent="0.25">
      <c r="A20" t="s">
        <v>29</v>
      </c>
      <c r="C20" t="s">
        <v>30</v>
      </c>
      <c r="D20" s="1">
        <v>26357.9</v>
      </c>
    </row>
    <row r="21" spans="1:4" x14ac:dyDescent="0.25">
      <c r="A21" t="s">
        <v>31</v>
      </c>
      <c r="C21" t="s">
        <v>32</v>
      </c>
      <c r="D21" s="1">
        <v>24557.9</v>
      </c>
    </row>
    <row r="22" spans="1:4" x14ac:dyDescent="0.25">
      <c r="A22" t="s">
        <v>33</v>
      </c>
      <c r="C22" t="s">
        <v>34</v>
      </c>
      <c r="D22" s="1">
        <v>24357.9</v>
      </c>
    </row>
    <row r="23" spans="1:4" x14ac:dyDescent="0.25">
      <c r="A23" t="s">
        <v>35</v>
      </c>
      <c r="C23" t="s">
        <v>11</v>
      </c>
      <c r="D23" s="1">
        <v>23557.9</v>
      </c>
    </row>
    <row r="24" spans="1:4" x14ac:dyDescent="0.25">
      <c r="A24" t="s">
        <v>35</v>
      </c>
      <c r="C24" t="s">
        <v>12</v>
      </c>
      <c r="D24" s="1">
        <v>24269.29</v>
      </c>
    </row>
    <row r="25" spans="1:4" x14ac:dyDescent="0.25">
      <c r="A25" t="s">
        <v>36</v>
      </c>
      <c r="C25" t="s">
        <v>37</v>
      </c>
      <c r="D25" s="1">
        <v>24528.29</v>
      </c>
    </row>
    <row r="26" spans="1:4" x14ac:dyDescent="0.25">
      <c r="A26" t="s">
        <v>38</v>
      </c>
      <c r="C26" t="s">
        <v>11</v>
      </c>
      <c r="D26" s="1">
        <v>22928.29</v>
      </c>
    </row>
    <row r="27" spans="1:4" x14ac:dyDescent="0.25">
      <c r="A27" t="s">
        <v>38</v>
      </c>
      <c r="C27" t="s">
        <v>12</v>
      </c>
      <c r="D27" s="1">
        <v>23848.37</v>
      </c>
    </row>
    <row r="28" spans="1:4" x14ac:dyDescent="0.25">
      <c r="A28" t="s">
        <v>39</v>
      </c>
      <c r="C28" t="s">
        <v>40</v>
      </c>
      <c r="D28" s="1">
        <v>24107.37</v>
      </c>
    </row>
    <row r="29" spans="1:4" x14ac:dyDescent="0.25">
      <c r="A29" t="s">
        <v>41</v>
      </c>
      <c r="C29" t="s">
        <v>42</v>
      </c>
      <c r="D29" s="1">
        <v>22707.37</v>
      </c>
    </row>
    <row r="30" spans="1:4" x14ac:dyDescent="0.25">
      <c r="A30" t="s">
        <v>43</v>
      </c>
      <c r="C30" t="s">
        <v>44</v>
      </c>
      <c r="D30" s="1">
        <v>21307.37</v>
      </c>
    </row>
    <row r="31" spans="1:4" x14ac:dyDescent="0.25">
      <c r="A31" t="s">
        <v>43</v>
      </c>
      <c r="C31" t="s">
        <v>45</v>
      </c>
      <c r="D31" s="1">
        <v>26310.65</v>
      </c>
    </row>
    <row r="32" spans="1:4" x14ac:dyDescent="0.25">
      <c r="A32" t="s">
        <v>46</v>
      </c>
      <c r="C32" t="s">
        <v>47</v>
      </c>
      <c r="D32" s="1">
        <v>24910.65</v>
      </c>
    </row>
    <row r="33" spans="1:4" x14ac:dyDescent="0.25">
      <c r="A33" t="s">
        <v>48</v>
      </c>
      <c r="C33" t="s">
        <v>23</v>
      </c>
      <c r="D33" s="1">
        <v>23510.65</v>
      </c>
    </row>
    <row r="34" spans="1:4" x14ac:dyDescent="0.25">
      <c r="A34" t="s">
        <v>49</v>
      </c>
      <c r="C34" t="s">
        <v>50</v>
      </c>
      <c r="D34" s="1">
        <v>24770.45</v>
      </c>
    </row>
    <row r="35" spans="1:4" x14ac:dyDescent="0.25">
      <c r="A35" t="s">
        <v>51</v>
      </c>
      <c r="C35" t="s">
        <v>11</v>
      </c>
      <c r="D35" s="1">
        <v>23370.45</v>
      </c>
    </row>
    <row r="36" spans="1:4" x14ac:dyDescent="0.25">
      <c r="A36" t="s">
        <v>51</v>
      </c>
      <c r="C36" t="s">
        <v>12</v>
      </c>
      <c r="D36" s="1">
        <v>23731.96</v>
      </c>
    </row>
    <row r="37" spans="1:4" x14ac:dyDescent="0.25">
      <c r="A37" t="s">
        <v>52</v>
      </c>
      <c r="C37" t="s">
        <v>53</v>
      </c>
      <c r="D37" s="1">
        <v>23990.959999999999</v>
      </c>
    </row>
    <row r="38" spans="1:4" x14ac:dyDescent="0.25">
      <c r="A38" t="s">
        <v>54</v>
      </c>
      <c r="C38" t="s">
        <v>55</v>
      </c>
      <c r="D38" s="1">
        <v>22590.959999999999</v>
      </c>
    </row>
    <row r="39" spans="1:4" x14ac:dyDescent="0.25">
      <c r="A39" t="s">
        <v>56</v>
      </c>
      <c r="C39" t="s">
        <v>57</v>
      </c>
      <c r="D39" s="1">
        <v>22940.959999999999</v>
      </c>
    </row>
    <row r="40" spans="1:4" x14ac:dyDescent="0.25">
      <c r="A40" t="s">
        <v>58</v>
      </c>
      <c r="C40" t="s">
        <v>59</v>
      </c>
      <c r="D40" s="1">
        <v>21540.959999999999</v>
      </c>
    </row>
    <row r="41" spans="1:4" x14ac:dyDescent="0.25">
      <c r="A41" t="s">
        <v>60</v>
      </c>
      <c r="C41" t="s">
        <v>61</v>
      </c>
      <c r="D41" s="1">
        <v>20140.96</v>
      </c>
    </row>
    <row r="42" spans="1:4" x14ac:dyDescent="0.25">
      <c r="A42" t="s">
        <v>60</v>
      </c>
      <c r="C42" t="s">
        <v>11</v>
      </c>
      <c r="D42" s="1">
        <v>20530.96</v>
      </c>
    </row>
    <row r="43" spans="1:4" x14ac:dyDescent="0.25">
      <c r="A43" t="s">
        <v>60</v>
      </c>
      <c r="C43" t="s">
        <v>12</v>
      </c>
      <c r="D43" s="1">
        <v>21520.48</v>
      </c>
    </row>
    <row r="44" spans="1:4" x14ac:dyDescent="0.25">
      <c r="A44" t="s">
        <v>62</v>
      </c>
      <c r="C44" t="s">
        <v>63</v>
      </c>
      <c r="D44" s="1">
        <v>21779.48</v>
      </c>
    </row>
    <row r="45" spans="1:4" x14ac:dyDescent="0.25">
      <c r="A45" t="s">
        <v>64</v>
      </c>
      <c r="C45" t="s">
        <v>65</v>
      </c>
      <c r="D45" s="1">
        <v>20379.48</v>
      </c>
    </row>
    <row r="46" spans="1:4" x14ac:dyDescent="0.25">
      <c r="A46" t="s">
        <v>66</v>
      </c>
      <c r="C46" t="s">
        <v>67</v>
      </c>
      <c r="D46" s="1">
        <v>19179.48</v>
      </c>
    </row>
    <row r="47" spans="1:4" x14ac:dyDescent="0.25">
      <c r="A47" t="s">
        <v>68</v>
      </c>
      <c r="C47" t="s">
        <v>69</v>
      </c>
      <c r="D47" s="1">
        <v>17379.48</v>
      </c>
    </row>
    <row r="48" spans="1:4" x14ac:dyDescent="0.25">
      <c r="A48" t="s">
        <v>68</v>
      </c>
      <c r="C48" t="s">
        <v>11</v>
      </c>
      <c r="D48" s="1">
        <v>17599.48</v>
      </c>
    </row>
    <row r="49" spans="1:4" x14ac:dyDescent="0.25">
      <c r="A49" t="s">
        <v>68</v>
      </c>
      <c r="C49" t="s">
        <v>12</v>
      </c>
      <c r="D49" s="1">
        <v>18469.21</v>
      </c>
    </row>
    <row r="50" spans="1:4" x14ac:dyDescent="0.25">
      <c r="A50" t="s">
        <v>70</v>
      </c>
      <c r="C50" t="s">
        <v>71</v>
      </c>
      <c r="D50" s="1">
        <v>18728.21</v>
      </c>
    </row>
    <row r="51" spans="1:4" x14ac:dyDescent="0.25">
      <c r="A51" t="s">
        <v>72</v>
      </c>
      <c r="C51" t="s">
        <v>73</v>
      </c>
      <c r="D51" s="1">
        <v>18928.21</v>
      </c>
    </row>
    <row r="52" spans="1:4" x14ac:dyDescent="0.25">
      <c r="A52" t="s">
        <v>74</v>
      </c>
      <c r="C52" t="s">
        <v>75</v>
      </c>
      <c r="D52" s="1">
        <v>17728.21</v>
      </c>
    </row>
    <row r="53" spans="1:4" x14ac:dyDescent="0.25">
      <c r="A53" t="s">
        <v>76</v>
      </c>
      <c r="C53" t="s">
        <v>77</v>
      </c>
      <c r="D53" s="1">
        <v>19055.21</v>
      </c>
    </row>
    <row r="54" spans="1:4" x14ac:dyDescent="0.25">
      <c r="A54" t="s">
        <v>76</v>
      </c>
      <c r="C54" t="s">
        <v>78</v>
      </c>
      <c r="D54" s="1">
        <v>17655.21</v>
      </c>
    </row>
    <row r="55" spans="1:4" x14ac:dyDescent="0.25">
      <c r="A55" t="s">
        <v>79</v>
      </c>
      <c r="C55" t="s">
        <v>23</v>
      </c>
      <c r="D55" s="1">
        <v>12055.21</v>
      </c>
    </row>
    <row r="56" spans="1:4" x14ac:dyDescent="0.25">
      <c r="A56" t="s">
        <v>80</v>
      </c>
      <c r="C56" t="s">
        <v>81</v>
      </c>
      <c r="D56" s="1">
        <v>13315.01</v>
      </c>
    </row>
    <row r="57" spans="1:4" x14ac:dyDescent="0.25">
      <c r="A57" t="s">
        <v>82</v>
      </c>
      <c r="C57" t="s">
        <v>11</v>
      </c>
      <c r="D57" s="1">
        <v>12115.01</v>
      </c>
    </row>
    <row r="58" spans="1:4" x14ac:dyDescent="0.25">
      <c r="A58" t="s">
        <v>82</v>
      </c>
      <c r="C58" t="s">
        <v>12</v>
      </c>
      <c r="D58" s="1">
        <v>14090.51</v>
      </c>
    </row>
    <row r="59" spans="1:4" x14ac:dyDescent="0.25">
      <c r="A59" t="s">
        <v>83</v>
      </c>
      <c r="C59" t="s">
        <v>84</v>
      </c>
      <c r="D59" s="1">
        <v>14349.51</v>
      </c>
    </row>
    <row r="60" spans="1:4" x14ac:dyDescent="0.25">
      <c r="A60" t="s">
        <v>85</v>
      </c>
      <c r="C60" t="s">
        <v>86</v>
      </c>
      <c r="D60" s="1">
        <v>12749.51</v>
      </c>
    </row>
    <row r="61" spans="1:4" x14ac:dyDescent="0.25">
      <c r="A61" t="s">
        <v>87</v>
      </c>
      <c r="C61" t="s">
        <v>88</v>
      </c>
      <c r="D61" s="1">
        <v>11349.51</v>
      </c>
    </row>
    <row r="62" spans="1:4" x14ac:dyDescent="0.25">
      <c r="A62" t="s">
        <v>89</v>
      </c>
      <c r="C62" t="s">
        <v>179</v>
      </c>
      <c r="D62" s="1">
        <v>17274.509999999998</v>
      </c>
    </row>
    <row r="63" spans="1:4" x14ac:dyDescent="0.25">
      <c r="A63" t="s">
        <v>90</v>
      </c>
      <c r="C63" t="s">
        <v>91</v>
      </c>
      <c r="D63" s="1">
        <v>14312.01</v>
      </c>
    </row>
    <row r="64" spans="1:4" x14ac:dyDescent="0.25">
      <c r="A64" t="s">
        <v>92</v>
      </c>
      <c r="C64" t="s">
        <v>11</v>
      </c>
      <c r="D64" s="1">
        <v>15812.01</v>
      </c>
    </row>
    <row r="65" spans="1:4" x14ac:dyDescent="0.25">
      <c r="A65" t="s">
        <v>92</v>
      </c>
      <c r="C65" t="s">
        <v>12</v>
      </c>
      <c r="D65" s="1">
        <v>18467.009999999998</v>
      </c>
    </row>
    <row r="66" spans="1:4" x14ac:dyDescent="0.25">
      <c r="A66" t="s">
        <v>93</v>
      </c>
      <c r="C66" t="s">
        <v>94</v>
      </c>
      <c r="D66" s="1">
        <v>18726.009999999998</v>
      </c>
    </row>
    <row r="67" spans="1:4" x14ac:dyDescent="0.25">
      <c r="A67" t="s">
        <v>95</v>
      </c>
      <c r="C67" t="s">
        <v>96</v>
      </c>
      <c r="D67" s="1">
        <v>17326.009999999998</v>
      </c>
    </row>
    <row r="68" spans="1:4" x14ac:dyDescent="0.25">
      <c r="A68" t="s">
        <v>97</v>
      </c>
      <c r="C68" t="s">
        <v>180</v>
      </c>
      <c r="D68" s="1">
        <v>16726.009999999998</v>
      </c>
    </row>
    <row r="69" spans="1:4" x14ac:dyDescent="0.25">
      <c r="A69" t="s">
        <v>98</v>
      </c>
      <c r="C69" t="s">
        <v>99</v>
      </c>
      <c r="D69" s="1">
        <v>17026.009999999998</v>
      </c>
    </row>
    <row r="70" spans="1:4" x14ac:dyDescent="0.25">
      <c r="A70" t="s">
        <v>98</v>
      </c>
      <c r="C70" t="s">
        <v>100</v>
      </c>
      <c r="D70" s="1">
        <v>17226.009999999998</v>
      </c>
    </row>
    <row r="71" spans="1:4" x14ac:dyDescent="0.25">
      <c r="A71" t="s">
        <v>101</v>
      </c>
      <c r="C71" t="s">
        <v>102</v>
      </c>
      <c r="D71" s="1">
        <v>18745.009999999998</v>
      </c>
    </row>
    <row r="72" spans="1:4" x14ac:dyDescent="0.25">
      <c r="A72" t="s">
        <v>103</v>
      </c>
      <c r="C72" t="s">
        <v>181</v>
      </c>
      <c r="D72" s="1">
        <v>19025.009999999998</v>
      </c>
    </row>
    <row r="73" spans="1:4" x14ac:dyDescent="0.25">
      <c r="A73" t="s">
        <v>103</v>
      </c>
      <c r="C73" t="s">
        <v>11</v>
      </c>
      <c r="D73" s="1">
        <v>25275.01</v>
      </c>
    </row>
    <row r="74" spans="1:4" x14ac:dyDescent="0.25">
      <c r="A74" t="s">
        <v>103</v>
      </c>
      <c r="C74" t="s">
        <v>12</v>
      </c>
      <c r="D74" s="1">
        <v>28797.91</v>
      </c>
    </row>
    <row r="75" spans="1:4" x14ac:dyDescent="0.25">
      <c r="A75" t="s">
        <v>104</v>
      </c>
      <c r="C75" t="s">
        <v>44</v>
      </c>
      <c r="D75" s="1">
        <v>29056.91</v>
      </c>
    </row>
    <row r="76" spans="1:4" x14ac:dyDescent="0.25">
      <c r="A76" t="s">
        <v>105</v>
      </c>
      <c r="C76" t="s">
        <v>106</v>
      </c>
      <c r="D76" s="1">
        <v>34060.199999999997</v>
      </c>
    </row>
    <row r="77" spans="1:4" x14ac:dyDescent="0.25">
      <c r="A77" t="s">
        <v>107</v>
      </c>
      <c r="C77" t="s">
        <v>23</v>
      </c>
      <c r="D77" s="1">
        <v>37205.14</v>
      </c>
    </row>
    <row r="78" spans="1:4" x14ac:dyDescent="0.25">
      <c r="A78" t="s">
        <v>108</v>
      </c>
      <c r="C78" t="s">
        <v>11</v>
      </c>
      <c r="D78" s="1">
        <v>37704.04</v>
      </c>
    </row>
    <row r="79" spans="1:4" x14ac:dyDescent="0.25">
      <c r="A79" t="s">
        <v>108</v>
      </c>
      <c r="C79" t="s">
        <v>12</v>
      </c>
      <c r="D79" s="1">
        <v>42489.67</v>
      </c>
    </row>
    <row r="80" spans="1:4" x14ac:dyDescent="0.25">
      <c r="A80" t="s">
        <v>109</v>
      </c>
      <c r="C80" t="s">
        <v>110</v>
      </c>
      <c r="D80" s="1">
        <v>42748.67</v>
      </c>
    </row>
    <row r="81" spans="1:4" x14ac:dyDescent="0.25">
      <c r="A81" t="s">
        <v>109</v>
      </c>
      <c r="C81" t="s">
        <v>182</v>
      </c>
      <c r="D81" s="1">
        <v>36748.67</v>
      </c>
    </row>
    <row r="82" spans="1:4" x14ac:dyDescent="0.25">
      <c r="A82" t="s">
        <v>111</v>
      </c>
      <c r="C82" t="s">
        <v>112</v>
      </c>
      <c r="D82" s="1">
        <v>30748.67</v>
      </c>
    </row>
    <row r="83" spans="1:4" x14ac:dyDescent="0.25">
      <c r="A83" t="s">
        <v>111</v>
      </c>
      <c r="C83" t="s">
        <v>113</v>
      </c>
      <c r="D83" s="1">
        <v>30948.67</v>
      </c>
    </row>
    <row r="84" spans="1:4" x14ac:dyDescent="0.25">
      <c r="A84" t="s">
        <v>114</v>
      </c>
      <c r="C84" t="s">
        <v>115</v>
      </c>
      <c r="D84" s="1">
        <v>24948.67</v>
      </c>
    </row>
    <row r="85" spans="1:4" x14ac:dyDescent="0.25">
      <c r="A85" t="s">
        <v>114</v>
      </c>
      <c r="C85" t="s">
        <v>116</v>
      </c>
      <c r="D85" s="1">
        <v>26393.67</v>
      </c>
    </row>
    <row r="86" spans="1:4" x14ac:dyDescent="0.25">
      <c r="A86" t="s">
        <v>117</v>
      </c>
      <c r="C86" t="s">
        <v>118</v>
      </c>
      <c r="D86" s="1">
        <v>25393.67</v>
      </c>
    </row>
    <row r="87" spans="1:4" x14ac:dyDescent="0.25">
      <c r="A87" t="s">
        <v>119</v>
      </c>
      <c r="C87" t="s">
        <v>120</v>
      </c>
      <c r="D87" s="1">
        <v>28143.67</v>
      </c>
    </row>
    <row r="88" spans="1:4" x14ac:dyDescent="0.25">
      <c r="A88" t="s">
        <v>119</v>
      </c>
      <c r="C88" t="s">
        <v>121</v>
      </c>
      <c r="D88" s="1">
        <v>27143.67</v>
      </c>
    </row>
    <row r="89" spans="1:4" x14ac:dyDescent="0.25">
      <c r="A89" t="s">
        <v>119</v>
      </c>
      <c r="C89" t="s">
        <v>11</v>
      </c>
      <c r="D89" s="1">
        <v>22143.67</v>
      </c>
    </row>
    <row r="90" spans="1:4" x14ac:dyDescent="0.25">
      <c r="A90" t="s">
        <v>119</v>
      </c>
      <c r="C90" t="s">
        <v>122</v>
      </c>
      <c r="D90" s="1">
        <v>24889.25</v>
      </c>
    </row>
    <row r="91" spans="1:4" x14ac:dyDescent="0.25">
      <c r="A91" t="s">
        <v>119</v>
      </c>
      <c r="C91" t="s">
        <v>12</v>
      </c>
      <c r="D91" s="1">
        <v>18889.25</v>
      </c>
    </row>
  </sheetData>
  <sortState xmlns:xlrd2="http://schemas.microsoft.com/office/spreadsheetml/2017/richdata2" ref="A2:D92">
    <sortCondition sortBy="cellColor" ref="C2:C92" dxfId="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Regnskab 2023</vt:lpstr>
      <vt:lpstr>budget </vt:lpstr>
      <vt:lpstr>Bankudtræk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Connie Waldstrøm</cp:lastModifiedBy>
  <dcterms:created xsi:type="dcterms:W3CDTF">2024-01-03T14:28:29Z</dcterms:created>
  <dcterms:modified xsi:type="dcterms:W3CDTF">2024-01-10T12:13:30Z</dcterms:modified>
</cp:coreProperties>
</file>