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Sommerhus\"/>
    </mc:Choice>
  </mc:AlternateContent>
  <xr:revisionPtr revIDLastSave="0" documentId="13_ncr:1_{DF4C3B13-80F2-4848-BA01-F1E2DA84314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Kontobevægelser" sheetId="2" r:id="rId1"/>
    <sheet name="Regnskab 2022" sheetId="3" r:id="rId2"/>
    <sheet name="Budget 2023" sheetId="4" r:id="rId3"/>
  </sheets>
  <calcPr calcId="181029"/>
</workbook>
</file>

<file path=xl/calcChain.xml><?xml version="1.0" encoding="utf-8"?>
<calcChain xmlns="http://schemas.openxmlformats.org/spreadsheetml/2006/main">
  <c r="K33" i="4" l="1"/>
  <c r="K26" i="4"/>
  <c r="K13" i="4"/>
  <c r="K28" i="4" s="1"/>
  <c r="J33" i="4"/>
  <c r="I33" i="4"/>
  <c r="H33" i="4"/>
  <c r="G33" i="4"/>
  <c r="E33" i="4"/>
  <c r="C33" i="4"/>
  <c r="B33" i="4"/>
  <c r="F32" i="4"/>
  <c r="D32" i="4"/>
  <c r="D33" i="4" s="1"/>
  <c r="F31" i="4"/>
  <c r="F33" i="4" s="1"/>
  <c r="D31" i="4"/>
  <c r="J26" i="4"/>
  <c r="I26" i="4"/>
  <c r="I28" i="4" s="1"/>
  <c r="H26" i="4"/>
  <c r="G26" i="4"/>
  <c r="F26" i="4"/>
  <c r="E26" i="4"/>
  <c r="E28" i="4" s="1"/>
  <c r="D24" i="4"/>
  <c r="D26" i="4" s="1"/>
  <c r="C24" i="4"/>
  <c r="C26" i="4" s="1"/>
  <c r="J13" i="4"/>
  <c r="J28" i="4" s="1"/>
  <c r="J34" i="4" s="1"/>
  <c r="J36" i="4" s="1"/>
  <c r="I13" i="4"/>
  <c r="H13" i="4"/>
  <c r="H28" i="4" s="1"/>
  <c r="G13" i="4"/>
  <c r="G28" i="4" s="1"/>
  <c r="G34" i="4" s="1"/>
  <c r="G36" i="4" s="1"/>
  <c r="F13" i="4"/>
  <c r="F28" i="4" s="1"/>
  <c r="E13" i="4"/>
  <c r="D13" i="4"/>
  <c r="D28" i="4" s="1"/>
  <c r="C13" i="4"/>
  <c r="C28" i="4" s="1"/>
  <c r="B13" i="4"/>
  <c r="E99" i="3"/>
  <c r="F94" i="3"/>
  <c r="G94" i="3"/>
  <c r="H94" i="3"/>
  <c r="I94" i="3"/>
  <c r="J94" i="3"/>
  <c r="K94" i="3"/>
  <c r="L94" i="3"/>
  <c r="M94" i="3"/>
  <c r="N94" i="3"/>
  <c r="O94" i="3"/>
  <c r="E94" i="3"/>
  <c r="A86" i="3"/>
  <c r="A92" i="2"/>
  <c r="K34" i="4" l="1"/>
  <c r="K36" i="4" s="1"/>
  <c r="H34" i="4"/>
  <c r="H36" i="4" s="1"/>
  <c r="F34" i="4"/>
  <c r="F36" i="4" s="1"/>
  <c r="I34" i="4"/>
  <c r="I36" i="4" s="1"/>
</calcChain>
</file>

<file path=xl/sharedStrings.xml><?xml version="1.0" encoding="utf-8"?>
<sst xmlns="http://schemas.openxmlformats.org/spreadsheetml/2006/main" count="409" uniqueCount="194">
  <si>
    <t>Dato</t>
  </si>
  <si>
    <t>Tekst</t>
  </si>
  <si>
    <t>Beløb</t>
  </si>
  <si>
    <t>Saldo</t>
  </si>
  <si>
    <t>03.01.2022</t>
  </si>
  <si>
    <t>Fibia kortbetaling</t>
  </si>
  <si>
    <t>BS NRGI ELSALG A/S</t>
  </si>
  <si>
    <t>Jes 3.-9. jan</t>
  </si>
  <si>
    <t>04.01.2022</t>
  </si>
  <si>
    <t>Havemand 2021</t>
  </si>
  <si>
    <t>06.01.2022</t>
  </si>
  <si>
    <t>Jens (årlig hjemmeside)</t>
  </si>
  <si>
    <t>14.01.2022</t>
  </si>
  <si>
    <t>Christian 14.-.16. januar</t>
  </si>
  <si>
    <t>20.01.2022</t>
  </si>
  <si>
    <t xml:space="preserve">Jes 20.-24. januar       </t>
  </si>
  <si>
    <t>01.02.2022</t>
  </si>
  <si>
    <t>Sommerhusforsikring</t>
  </si>
  <si>
    <t>02.02.2022</t>
  </si>
  <si>
    <t>Samlestykke tagrende Jan</t>
  </si>
  <si>
    <t>03.02.2022</t>
  </si>
  <si>
    <t xml:space="preserve">Jes 3.-9. februar        </t>
  </si>
  <si>
    <t>10.02.2022</t>
  </si>
  <si>
    <t>BS NORDSAMSØ VANDVÆRK A.M.B.A</t>
  </si>
  <si>
    <t>21.02.2022</t>
  </si>
  <si>
    <t>BS SAMSØ KOMMUNE</t>
  </si>
  <si>
    <t>01.03.2022</t>
  </si>
  <si>
    <t>07.03.2022</t>
  </si>
  <si>
    <t>Pawel for hyben/algebeh. tag</t>
  </si>
  <si>
    <t>14.03.2022</t>
  </si>
  <si>
    <t>Solvejg Generalforsamling</t>
  </si>
  <si>
    <t>Generalforsamling Connie</t>
  </si>
  <si>
    <t>18.03.2022</t>
  </si>
  <si>
    <t>Jes 18.-20. marts</t>
  </si>
  <si>
    <t>21.03.2022</t>
  </si>
  <si>
    <t>Rente</t>
  </si>
  <si>
    <t>22.03.2022</t>
  </si>
  <si>
    <t>Plader til ovn</t>
  </si>
  <si>
    <t>25.03.2022</t>
  </si>
  <si>
    <t>Nordlux udelampe</t>
  </si>
  <si>
    <t>28.03.2022</t>
  </si>
  <si>
    <t>Christian/Solvejg 25/3-27/3</t>
  </si>
  <si>
    <t>Samejeoverenskomst - Per Jacobse</t>
  </si>
  <si>
    <t>29.03.2022</t>
  </si>
  <si>
    <t>Rullegardin sommerhus</t>
  </si>
  <si>
    <t>30.03.2022</t>
  </si>
  <si>
    <t>Silicone, stophane, benzin mv</t>
  </si>
  <si>
    <t>31.03.2022</t>
  </si>
  <si>
    <t>Jes 1.-18. april</t>
  </si>
  <si>
    <t>01.04.2022</t>
  </si>
  <si>
    <t>BS NRGI ELHANDEL A/S</t>
  </si>
  <si>
    <t>04.04.2022</t>
  </si>
  <si>
    <t>Haveslange</t>
  </si>
  <si>
    <t>19.04.2022</t>
  </si>
  <si>
    <t>Affaldsstativ</t>
  </si>
  <si>
    <t>21.04.2022</t>
  </si>
  <si>
    <t xml:space="preserve">Morten 21.-24. april     </t>
  </si>
  <si>
    <t>02.05.2022</t>
  </si>
  <si>
    <t>10.05.2022</t>
  </si>
  <si>
    <t xml:space="preserve">30.4-8.5.22 J&amp;M          </t>
  </si>
  <si>
    <t>16.05.2022</t>
  </si>
  <si>
    <t xml:space="preserve">Marianne 13-15 maj       </t>
  </si>
  <si>
    <t>23.05.2022</t>
  </si>
  <si>
    <t xml:space="preserve">Jens 18-22 maj 22        </t>
  </si>
  <si>
    <t>Webergrill</t>
  </si>
  <si>
    <t>Fuglegitter</t>
  </si>
  <si>
    <t>Grillstarter Jens</t>
  </si>
  <si>
    <t>24.05.2022</t>
  </si>
  <si>
    <t xml:space="preserve">Solvejg 23.5 - 18.6      </t>
  </si>
  <si>
    <t>30.05.2022</t>
  </si>
  <si>
    <t>Solvejg Waldstrøm for malimg</t>
  </si>
  <si>
    <t>01.06.2022</t>
  </si>
  <si>
    <t>Solvejg for mere maling</t>
  </si>
  <si>
    <t>13.06.2022</t>
  </si>
  <si>
    <t>Hårtørrer (Solvejg)</t>
  </si>
  <si>
    <t>Maler-materialer</t>
  </si>
  <si>
    <t>Hvid maling (Solvejg)</t>
  </si>
  <si>
    <t>17.06.2022</t>
  </si>
  <si>
    <t>Solvejg - mere maling</t>
  </si>
  <si>
    <t>20.06.2022</t>
  </si>
  <si>
    <t>21.06.2022</t>
  </si>
  <si>
    <t>Mere gul, og sort til grotten</t>
  </si>
  <si>
    <t>27.06.2022</t>
  </si>
  <si>
    <t>Materialer til maling</t>
  </si>
  <si>
    <t>Solvejg - arbejdsløn sommerhus</t>
  </si>
  <si>
    <t>28.06.2022</t>
  </si>
  <si>
    <t xml:space="preserve">Christian: uge 29        </t>
  </si>
  <si>
    <t xml:space="preserve">Jens uge 25              </t>
  </si>
  <si>
    <t xml:space="preserve">Jens uge 28              </t>
  </si>
  <si>
    <t xml:space="preserve">Uge 27 pw                </t>
  </si>
  <si>
    <t>30.06.2022</t>
  </si>
  <si>
    <t>Jes uge 26</t>
  </si>
  <si>
    <t>01.07.2022</t>
  </si>
  <si>
    <t>11.07.2022</t>
  </si>
  <si>
    <t xml:space="preserve">uge 33 og 35 Jan Wal     </t>
  </si>
  <si>
    <t>14.07.2022</t>
  </si>
  <si>
    <t xml:space="preserve">Solvejg uge 37           </t>
  </si>
  <si>
    <t>15.07.2022</t>
  </si>
  <si>
    <t xml:space="preserve">Samsø uge 30 Keld        </t>
  </si>
  <si>
    <t>18.07.2022</t>
  </si>
  <si>
    <t>Solvejg stavblender/hakkemaskine</t>
  </si>
  <si>
    <t>28.07.2022</t>
  </si>
  <si>
    <t xml:space="preserve">Jens uge 34              </t>
  </si>
  <si>
    <t>29.07.2022</t>
  </si>
  <si>
    <t>Jes uge 31</t>
  </si>
  <si>
    <t>01.08.2022</t>
  </si>
  <si>
    <t>02.08.2022</t>
  </si>
  <si>
    <t xml:space="preserve">Uge32 Claus+Hanne        </t>
  </si>
  <si>
    <t>10.08.2022</t>
  </si>
  <si>
    <t>12.08.2022</t>
  </si>
  <si>
    <t>Vandvarmer Brdr. Stjerne</t>
  </si>
  <si>
    <t>22.08.2022</t>
  </si>
  <si>
    <t>31.08.2022</t>
  </si>
  <si>
    <t xml:space="preserve">Uge 36 Claus             </t>
  </si>
  <si>
    <t>01.09.2022</t>
  </si>
  <si>
    <t>Fibia kortbetling</t>
  </si>
  <si>
    <t>07.09.2022</t>
  </si>
  <si>
    <t>Kaffekrus</t>
  </si>
  <si>
    <t>20.09.2022</t>
  </si>
  <si>
    <t>23.09.2022</t>
  </si>
  <si>
    <t xml:space="preserve">Samsø Keld Uge 38        </t>
  </si>
  <si>
    <t>30.09.2022</t>
  </si>
  <si>
    <t xml:space="preserve">Jes uge 39 til 4. okt    </t>
  </si>
  <si>
    <t>03.10.2022</t>
  </si>
  <si>
    <t>31.10.2022</t>
  </si>
  <si>
    <t>Jes 27.-31. oktober</t>
  </si>
  <si>
    <t>01.11.2022</t>
  </si>
  <si>
    <t>03.11.2022</t>
  </si>
  <si>
    <t>07.11.2022</t>
  </si>
  <si>
    <t xml:space="preserve">BS NRGI ELHANDEL A/S     </t>
  </si>
  <si>
    <t>10.11.2022</t>
  </si>
  <si>
    <t xml:space="preserve">Jes 10.-13. november     </t>
  </si>
  <si>
    <t>01.12.2022</t>
  </si>
  <si>
    <t>06.12.2022</t>
  </si>
  <si>
    <t xml:space="preserve">Chr. 8-11.12             </t>
  </si>
  <si>
    <t>12.12.2022</t>
  </si>
  <si>
    <t>Christian tilskadekomst refusion</t>
  </si>
  <si>
    <t>30.12.2022</t>
  </si>
  <si>
    <t>tekst</t>
  </si>
  <si>
    <t xml:space="preserve">Beløb </t>
  </si>
  <si>
    <t>Indtægter</t>
  </si>
  <si>
    <t>Vand</t>
  </si>
  <si>
    <t xml:space="preserve">Leje 17/12-29/12 (Martin)        </t>
  </si>
  <si>
    <t xml:space="preserve">Sommerhus nytår 2022 (Jan)     </t>
  </si>
  <si>
    <t>saldo utimo 2022</t>
  </si>
  <si>
    <t>saldo primo 2022</t>
  </si>
  <si>
    <t>Balance</t>
  </si>
  <si>
    <t>El</t>
  </si>
  <si>
    <t>Ejd.skat</t>
  </si>
  <si>
    <t>Renter</t>
  </si>
  <si>
    <t>Overenskomst</t>
  </si>
  <si>
    <t>Fors./Hjemmeside</t>
  </si>
  <si>
    <t>Fibia</t>
  </si>
  <si>
    <t>Drift</t>
  </si>
  <si>
    <t>Maling</t>
  </si>
  <si>
    <t>Budget</t>
  </si>
  <si>
    <t>2020/uden terasse</t>
  </si>
  <si>
    <t>Udgifter</t>
  </si>
  <si>
    <t>FORENINGEN SAMSØ BREDBÅND</t>
  </si>
  <si>
    <t>NORDSAMSØ VANDVÆRK A.M.B.A</t>
  </si>
  <si>
    <t>NRGI NET A/S</t>
  </si>
  <si>
    <t>SAMSØ KOMMUNE</t>
  </si>
  <si>
    <t>Forsikringer/hjemmeside</t>
  </si>
  <si>
    <t>Boxer -2019/Fibia 2019-</t>
  </si>
  <si>
    <t>Kirkegård</t>
  </si>
  <si>
    <t>G-forsamling</t>
  </si>
  <si>
    <t>Faste udgifter</t>
  </si>
  <si>
    <t>Anskaffelser</t>
  </si>
  <si>
    <t>Plæneklipper</t>
  </si>
  <si>
    <t>Grotten</t>
  </si>
  <si>
    <t>Hus inde</t>
  </si>
  <si>
    <t>Hus ude - JAN UNDERSØGER REP. AF TAGREM</t>
  </si>
  <si>
    <t>Hus - Trænger til afrensning og maling</t>
  </si>
  <si>
    <t>Årlig rengøring</t>
  </si>
  <si>
    <t>Havemand, hyben mm</t>
  </si>
  <si>
    <t>Køleskab/Varmepumpe</t>
  </si>
  <si>
    <t>Løbende udgifter</t>
  </si>
  <si>
    <t>Terrasse - tilbud</t>
  </si>
  <si>
    <t>Sum</t>
  </si>
  <si>
    <t>Alle udgifter</t>
  </si>
  <si>
    <t>Årlig indbetaling</t>
  </si>
  <si>
    <t>Leje 140/150 dage a (100/150/200 kr)</t>
  </si>
  <si>
    <t>Leje / dag  200 kr</t>
  </si>
  <si>
    <t>indtægter</t>
  </si>
  <si>
    <t>Indtægter / overskud /underskud</t>
  </si>
  <si>
    <t xml:space="preserve">konto pr jan </t>
  </si>
  <si>
    <t>OBS. Der skal indbetales ca 15.000 ekstra pr andel til terasse.</t>
  </si>
  <si>
    <t>OBS. Årligt bidrag ikke betalt</t>
  </si>
  <si>
    <t>Bemærkninger: Der er ikke indbetalt årligt bidrag</t>
  </si>
  <si>
    <t>Ny overenskomst betalt fra kontoen</t>
  </si>
  <si>
    <t>Ny varmvandsbeholder</t>
  </si>
  <si>
    <t>Sommerhuset malet</t>
  </si>
  <si>
    <t>Refusion af el for forbrug over 4000 kilowatt</t>
  </si>
  <si>
    <t>Usikkerhed omkring eludgiften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</si>
</sst>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18" fillId="0" borderId="0" xfId="0" applyFont="1"/>
    <xf numFmtId="0" fontId="14" fillId="0" borderId="0" xfId="0" applyFont="1"/>
    <xf numFmtId="0" fontId="0" fillId="33" borderId="0" xfId="0" applyFill="1"/>
    <xf numFmtId="4" fontId="20" fillId="0" borderId="0" xfId="0" applyNumberFormat="1" applyFont="1"/>
    <xf numFmtId="0" fontId="0" fillId="39" borderId="0" xfId="0" applyFill="1"/>
    <xf numFmtId="0" fontId="0" fillId="40" borderId="0" xfId="0" applyFill="1"/>
    <xf numFmtId="0" fontId="0" fillId="36" borderId="0" xfId="0" applyFill="1"/>
    <xf numFmtId="0" fontId="0" fillId="37" borderId="0" xfId="0" applyFill="1"/>
    <xf numFmtId="0" fontId="0" fillId="35" borderId="0" xfId="0" applyFill="1"/>
    <xf numFmtId="0" fontId="0" fillId="34" borderId="0" xfId="0" applyFill="1"/>
    <xf numFmtId="0" fontId="0" fillId="38" borderId="0" xfId="0" applyFill="1"/>
    <xf numFmtId="0" fontId="0" fillId="41" borderId="0" xfId="0" applyFill="1"/>
    <xf numFmtId="0" fontId="0" fillId="42" borderId="0" xfId="0" applyFill="1"/>
    <xf numFmtId="3" fontId="0" fillId="0" borderId="0" xfId="0" applyNumberFormat="1"/>
    <xf numFmtId="3" fontId="20" fillId="0" borderId="0" xfId="0" applyNumberFormat="1" applyFont="1"/>
    <xf numFmtId="3" fontId="0" fillId="0" borderId="0" xfId="0" applyNumberFormat="1" applyAlignment="1">
      <alignment wrapText="1"/>
    </xf>
    <xf numFmtId="3" fontId="18" fillId="43" borderId="0" xfId="0" applyNumberFormat="1" applyFont="1" applyFill="1"/>
    <xf numFmtId="1" fontId="0" fillId="0" borderId="0" xfId="0" applyNumberFormat="1"/>
    <xf numFmtId="1" fontId="20" fillId="0" borderId="0" xfId="0" applyNumberFormat="1" applyFont="1"/>
    <xf numFmtId="1" fontId="21" fillId="0" borderId="0" xfId="0" applyNumberFormat="1" applyFont="1" applyAlignment="1">
      <alignment wrapText="1"/>
    </xf>
    <xf numFmtId="0" fontId="18" fillId="43" borderId="0" xfId="0" applyFont="1" applyFill="1"/>
    <xf numFmtId="3" fontId="18" fillId="0" borderId="0" xfId="0" applyNumberFormat="1" applyFont="1"/>
    <xf numFmtId="3" fontId="21" fillId="0" borderId="0" xfId="0" applyNumberFormat="1" applyFont="1" applyAlignment="1">
      <alignment wrapText="1"/>
    </xf>
    <xf numFmtId="3" fontId="22" fillId="0" borderId="0" xfId="0" applyNumberFormat="1" applyFont="1"/>
    <xf numFmtId="3" fontId="16" fillId="0" borderId="0" xfId="0" applyNumberFormat="1" applyFont="1"/>
    <xf numFmtId="3" fontId="19" fillId="0" borderId="0" xfId="0" applyNumberFormat="1" applyFont="1"/>
    <xf numFmtId="3" fontId="19" fillId="0" borderId="0" xfId="0" applyNumberFormat="1" applyFont="1" applyAlignment="1">
      <alignment wrapText="1"/>
    </xf>
    <xf numFmtId="3" fontId="19" fillId="43" borderId="0" xfId="0" applyNumberFormat="1" applyFont="1" applyFill="1" applyAlignment="1">
      <alignment wrapText="1"/>
    </xf>
    <xf numFmtId="3" fontId="14" fillId="0" borderId="0" xfId="0" applyNumberFormat="1" applyFont="1"/>
    <xf numFmtId="3" fontId="23" fillId="0" borderId="0" xfId="0" applyNumberFormat="1" applyFont="1"/>
    <xf numFmtId="3" fontId="19" fillId="43" borderId="0" xfId="0" applyNumberFormat="1" applyFont="1" applyFill="1"/>
    <xf numFmtId="3" fontId="21" fillId="43" borderId="0" xfId="0" applyNumberFormat="1" applyFont="1" applyFill="1" applyAlignment="1">
      <alignment wrapText="1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975B-AE51-44DD-BF6D-C03B53F23686}">
  <dimension ref="A1:F92"/>
  <sheetViews>
    <sheetView workbookViewId="0"/>
  </sheetViews>
  <sheetFormatPr defaultRowHeight="15" x14ac:dyDescent="0.25"/>
  <cols>
    <col min="3" max="3" width="33.5703125" customWidth="1"/>
    <col min="4" max="4" width="25.28515625" hidden="1" customWidth="1"/>
    <col min="5" max="5" width="14.140625" customWidth="1"/>
    <col min="6" max="6" width="12.42578125" customWidth="1"/>
  </cols>
  <sheetData>
    <row r="1" spans="1:6" x14ac:dyDescent="0.25">
      <c r="A1" t="s">
        <v>0</v>
      </c>
      <c r="C1" t="s">
        <v>1</v>
      </c>
      <c r="E1" t="s">
        <v>2</v>
      </c>
      <c r="F1" t="s">
        <v>3</v>
      </c>
    </row>
    <row r="2" spans="1:6" x14ac:dyDescent="0.25">
      <c r="A2" t="s">
        <v>4</v>
      </c>
      <c r="C2" t="s">
        <v>5</v>
      </c>
      <c r="E2">
        <v>-199</v>
      </c>
      <c r="F2" s="1">
        <v>51185.75</v>
      </c>
    </row>
    <row r="3" spans="1:6" x14ac:dyDescent="0.25">
      <c r="A3" t="s">
        <v>4</v>
      </c>
      <c r="C3" t="s">
        <v>6</v>
      </c>
      <c r="E3" s="1">
        <v>-5127.2</v>
      </c>
      <c r="F3" s="1">
        <v>46058.55</v>
      </c>
    </row>
    <row r="4" spans="1:6" x14ac:dyDescent="0.25">
      <c r="A4" t="s">
        <v>4</v>
      </c>
      <c r="C4" t="s">
        <v>7</v>
      </c>
      <c r="E4" s="1">
        <v>1200</v>
      </c>
      <c r="F4" s="1">
        <v>47258.55</v>
      </c>
    </row>
    <row r="5" spans="1:6" x14ac:dyDescent="0.25">
      <c r="A5" t="s">
        <v>8</v>
      </c>
      <c r="C5" t="s">
        <v>9</v>
      </c>
      <c r="E5" s="1">
        <v>-2000</v>
      </c>
      <c r="F5" s="1">
        <v>45258.55</v>
      </c>
    </row>
    <row r="6" spans="1:6" x14ac:dyDescent="0.25">
      <c r="A6" t="s">
        <v>8</v>
      </c>
      <c r="C6" t="s">
        <v>9</v>
      </c>
      <c r="E6">
        <v>-700</v>
      </c>
      <c r="F6" s="1">
        <v>44558.55</v>
      </c>
    </row>
    <row r="7" spans="1:6" x14ac:dyDescent="0.25">
      <c r="A7" t="s">
        <v>10</v>
      </c>
      <c r="C7" t="s">
        <v>11</v>
      </c>
      <c r="E7" s="1">
        <v>-1305</v>
      </c>
      <c r="F7" s="1">
        <v>43253.55</v>
      </c>
    </row>
    <row r="8" spans="1:6" x14ac:dyDescent="0.25">
      <c r="A8" t="s">
        <v>12</v>
      </c>
      <c r="C8" t="s">
        <v>13</v>
      </c>
      <c r="E8">
        <v>400</v>
      </c>
      <c r="F8" s="1">
        <v>43653.55</v>
      </c>
    </row>
    <row r="9" spans="1:6" x14ac:dyDescent="0.25">
      <c r="A9" t="s">
        <v>14</v>
      </c>
      <c r="C9" t="s">
        <v>15</v>
      </c>
      <c r="E9">
        <v>800</v>
      </c>
      <c r="F9" s="1">
        <v>44453.55</v>
      </c>
    </row>
    <row r="10" spans="1:6" x14ac:dyDescent="0.25">
      <c r="A10" t="s">
        <v>16</v>
      </c>
      <c r="C10" t="s">
        <v>5</v>
      </c>
      <c r="E10">
        <v>-199</v>
      </c>
      <c r="F10" s="1">
        <v>44254.55</v>
      </c>
    </row>
    <row r="11" spans="1:6" x14ac:dyDescent="0.25">
      <c r="A11" t="s">
        <v>16</v>
      </c>
      <c r="C11" t="s">
        <v>17</v>
      </c>
      <c r="E11" s="5">
        <v>-2845.46</v>
      </c>
      <c r="F11" s="1">
        <v>41409.089999999997</v>
      </c>
    </row>
    <row r="12" spans="1:6" x14ac:dyDescent="0.25">
      <c r="A12" t="s">
        <v>18</v>
      </c>
      <c r="C12" t="s">
        <v>19</v>
      </c>
      <c r="E12">
        <v>-65</v>
      </c>
      <c r="F12" s="1">
        <v>41344.089999999997</v>
      </c>
    </row>
    <row r="13" spans="1:6" x14ac:dyDescent="0.25">
      <c r="A13" t="s">
        <v>20</v>
      </c>
      <c r="C13" t="s">
        <v>21</v>
      </c>
      <c r="E13" s="1">
        <v>1000</v>
      </c>
      <c r="F13" s="1">
        <v>42344.09</v>
      </c>
    </row>
    <row r="14" spans="1:6" x14ac:dyDescent="0.25">
      <c r="A14" t="s">
        <v>22</v>
      </c>
      <c r="C14" t="s">
        <v>23</v>
      </c>
      <c r="E14" s="1">
        <v>-1769.41</v>
      </c>
      <c r="F14" s="1">
        <v>40574.68</v>
      </c>
    </row>
    <row r="15" spans="1:6" x14ac:dyDescent="0.25">
      <c r="A15" t="s">
        <v>24</v>
      </c>
      <c r="C15" t="s">
        <v>25</v>
      </c>
      <c r="E15" s="1">
        <v>-4846.0600000000004</v>
      </c>
      <c r="F15" s="1">
        <v>35728.620000000003</v>
      </c>
    </row>
    <row r="16" spans="1:6" x14ac:dyDescent="0.25">
      <c r="A16" t="s">
        <v>26</v>
      </c>
      <c r="C16" t="s">
        <v>5</v>
      </c>
      <c r="E16">
        <v>-199</v>
      </c>
      <c r="F16" s="1">
        <v>35529.620000000003</v>
      </c>
    </row>
    <row r="17" spans="1:6" x14ac:dyDescent="0.25">
      <c r="A17" t="s">
        <v>27</v>
      </c>
      <c r="C17" t="s">
        <v>28</v>
      </c>
      <c r="E17" s="1">
        <v>-1300</v>
      </c>
      <c r="F17" s="1">
        <v>34229.620000000003</v>
      </c>
    </row>
    <row r="18" spans="1:6" x14ac:dyDescent="0.25">
      <c r="A18" t="s">
        <v>29</v>
      </c>
      <c r="C18" t="s">
        <v>30</v>
      </c>
      <c r="E18" s="1">
        <v>-1226</v>
      </c>
      <c r="F18" s="1">
        <v>33003.620000000003</v>
      </c>
    </row>
    <row r="19" spans="1:6" x14ac:dyDescent="0.25">
      <c r="A19" t="s">
        <v>29</v>
      </c>
      <c r="C19" t="s">
        <v>31</v>
      </c>
      <c r="E19">
        <v>-325</v>
      </c>
      <c r="F19" s="1">
        <v>32678.62</v>
      </c>
    </row>
    <row r="20" spans="1:6" x14ac:dyDescent="0.25">
      <c r="A20" t="s">
        <v>32</v>
      </c>
      <c r="C20" t="s">
        <v>33</v>
      </c>
      <c r="E20">
        <v>400</v>
      </c>
      <c r="F20" s="1">
        <v>33078.620000000003</v>
      </c>
    </row>
    <row r="21" spans="1:6" x14ac:dyDescent="0.25">
      <c r="A21" t="s">
        <v>34</v>
      </c>
      <c r="C21" t="s">
        <v>35</v>
      </c>
      <c r="E21">
        <v>-71.38</v>
      </c>
      <c r="F21" s="1">
        <v>33007.24</v>
      </c>
    </row>
    <row r="22" spans="1:6" x14ac:dyDescent="0.25">
      <c r="A22" t="s">
        <v>36</v>
      </c>
      <c r="C22" t="s">
        <v>37</v>
      </c>
      <c r="E22" s="1">
        <v>-1077</v>
      </c>
      <c r="F22" s="1">
        <v>31930.240000000002</v>
      </c>
    </row>
    <row r="23" spans="1:6" x14ac:dyDescent="0.25">
      <c r="A23" t="s">
        <v>38</v>
      </c>
      <c r="C23" t="s">
        <v>39</v>
      </c>
      <c r="E23">
        <v>-447</v>
      </c>
      <c r="F23" s="1">
        <v>31483.24</v>
      </c>
    </row>
    <row r="24" spans="1:6" x14ac:dyDescent="0.25">
      <c r="A24" t="s">
        <v>40</v>
      </c>
      <c r="C24" t="s">
        <v>41</v>
      </c>
      <c r="E24">
        <v>400</v>
      </c>
      <c r="F24" s="1">
        <v>31883.24</v>
      </c>
    </row>
    <row r="25" spans="1:6" x14ac:dyDescent="0.25">
      <c r="A25" t="s">
        <v>40</v>
      </c>
      <c r="C25" t="s">
        <v>42</v>
      </c>
      <c r="E25" s="1">
        <v>-11750</v>
      </c>
      <c r="F25" s="1">
        <v>20133.240000000002</v>
      </c>
    </row>
    <row r="26" spans="1:6" x14ac:dyDescent="0.25">
      <c r="A26" t="s">
        <v>43</v>
      </c>
      <c r="C26" t="s">
        <v>44</v>
      </c>
      <c r="E26">
        <v>-185</v>
      </c>
      <c r="F26" s="1">
        <v>19948.240000000002</v>
      </c>
    </row>
    <row r="27" spans="1:6" x14ac:dyDescent="0.25">
      <c r="A27" t="s">
        <v>45</v>
      </c>
      <c r="C27" t="s">
        <v>46</v>
      </c>
      <c r="E27">
        <v>-709</v>
      </c>
      <c r="F27" s="1">
        <v>19239.240000000002</v>
      </c>
    </row>
    <row r="28" spans="1:6" x14ac:dyDescent="0.25">
      <c r="A28" t="s">
        <v>47</v>
      </c>
      <c r="C28" t="s">
        <v>48</v>
      </c>
      <c r="E28" s="1">
        <v>3600</v>
      </c>
      <c r="F28" s="1">
        <v>22839.24</v>
      </c>
    </row>
    <row r="29" spans="1:6" x14ac:dyDescent="0.25">
      <c r="A29" t="s">
        <v>49</v>
      </c>
      <c r="C29" t="s">
        <v>5</v>
      </c>
      <c r="E29">
        <v>-199</v>
      </c>
      <c r="F29" s="1">
        <v>22640.240000000002</v>
      </c>
    </row>
    <row r="30" spans="1:6" x14ac:dyDescent="0.25">
      <c r="A30" t="s">
        <v>49</v>
      </c>
      <c r="C30" t="s">
        <v>50</v>
      </c>
      <c r="E30" s="1">
        <v>-7699.45</v>
      </c>
      <c r="F30" s="1">
        <v>14940.79</v>
      </c>
    </row>
    <row r="31" spans="1:6" x14ac:dyDescent="0.25">
      <c r="A31" t="s">
        <v>51</v>
      </c>
      <c r="C31" t="s">
        <v>52</v>
      </c>
      <c r="E31">
        <v>-304</v>
      </c>
      <c r="F31" s="1">
        <v>14636.79</v>
      </c>
    </row>
    <row r="32" spans="1:6" x14ac:dyDescent="0.25">
      <c r="A32" t="s">
        <v>53</v>
      </c>
      <c r="C32" t="s">
        <v>54</v>
      </c>
      <c r="E32">
        <v>-656</v>
      </c>
      <c r="F32" s="1">
        <v>13980.79</v>
      </c>
    </row>
    <row r="33" spans="1:6" x14ac:dyDescent="0.25">
      <c r="A33" t="s">
        <v>55</v>
      </c>
      <c r="C33" t="s">
        <v>56</v>
      </c>
      <c r="E33">
        <v>600</v>
      </c>
      <c r="F33" s="1">
        <v>14580.79</v>
      </c>
    </row>
    <row r="34" spans="1:6" x14ac:dyDescent="0.25">
      <c r="A34" t="s">
        <v>57</v>
      </c>
      <c r="C34" t="s">
        <v>5</v>
      </c>
      <c r="E34">
        <v>-199</v>
      </c>
      <c r="F34" s="1">
        <v>14381.79</v>
      </c>
    </row>
    <row r="35" spans="1:6" x14ac:dyDescent="0.25">
      <c r="A35" t="s">
        <v>58</v>
      </c>
      <c r="C35" t="s">
        <v>59</v>
      </c>
      <c r="E35" s="1">
        <v>1600</v>
      </c>
      <c r="F35" s="1">
        <v>15981.79</v>
      </c>
    </row>
    <row r="36" spans="1:6" x14ac:dyDescent="0.25">
      <c r="A36" t="s">
        <v>58</v>
      </c>
      <c r="C36" t="s">
        <v>23</v>
      </c>
      <c r="E36" s="1">
        <v>-1386.35</v>
      </c>
      <c r="F36" s="1">
        <v>14595.44</v>
      </c>
    </row>
    <row r="37" spans="1:6" x14ac:dyDescent="0.25">
      <c r="A37" t="s">
        <v>60</v>
      </c>
      <c r="C37" t="s">
        <v>61</v>
      </c>
      <c r="E37">
        <v>400</v>
      </c>
      <c r="F37" s="1">
        <v>14995.44</v>
      </c>
    </row>
    <row r="38" spans="1:6" x14ac:dyDescent="0.25">
      <c r="A38" t="s">
        <v>62</v>
      </c>
      <c r="C38" t="s">
        <v>63</v>
      </c>
      <c r="E38" s="1">
        <v>1000</v>
      </c>
      <c r="F38" s="1">
        <v>15995.44</v>
      </c>
    </row>
    <row r="39" spans="1:6" x14ac:dyDescent="0.25">
      <c r="A39" t="s">
        <v>62</v>
      </c>
      <c r="C39" t="s">
        <v>64</v>
      </c>
      <c r="E39" s="1">
        <v>-2000</v>
      </c>
      <c r="F39" s="1">
        <v>13995.44</v>
      </c>
    </row>
    <row r="40" spans="1:6" x14ac:dyDescent="0.25">
      <c r="A40" t="s">
        <v>62</v>
      </c>
      <c r="C40" t="s">
        <v>65</v>
      </c>
      <c r="E40">
        <v>-80</v>
      </c>
      <c r="F40" s="1">
        <v>13915.44</v>
      </c>
    </row>
    <row r="41" spans="1:6" x14ac:dyDescent="0.25">
      <c r="A41" t="s">
        <v>62</v>
      </c>
      <c r="C41" t="s">
        <v>66</v>
      </c>
      <c r="E41">
        <v>-190</v>
      </c>
      <c r="F41" s="1">
        <v>13725.44</v>
      </c>
    </row>
    <row r="42" spans="1:6" x14ac:dyDescent="0.25">
      <c r="A42" t="s">
        <v>67</v>
      </c>
      <c r="C42" t="s">
        <v>68</v>
      </c>
      <c r="E42" s="1">
        <v>5200</v>
      </c>
      <c r="F42" s="1">
        <v>18925.439999999999</v>
      </c>
    </row>
    <row r="43" spans="1:6" x14ac:dyDescent="0.25">
      <c r="A43" t="s">
        <v>69</v>
      </c>
      <c r="C43" t="s">
        <v>70</v>
      </c>
      <c r="E43" s="1">
        <v>-1100</v>
      </c>
      <c r="F43" s="1">
        <v>17825.439999999999</v>
      </c>
    </row>
    <row r="44" spans="1:6" x14ac:dyDescent="0.25">
      <c r="A44" t="s">
        <v>71</v>
      </c>
      <c r="C44" t="s">
        <v>5</v>
      </c>
      <c r="E44">
        <v>-199</v>
      </c>
      <c r="F44" s="1">
        <v>17626.439999999999</v>
      </c>
    </row>
    <row r="45" spans="1:6" x14ac:dyDescent="0.25">
      <c r="A45" t="s">
        <v>71</v>
      </c>
      <c r="C45" t="s">
        <v>72</v>
      </c>
      <c r="E45">
        <v>-550</v>
      </c>
      <c r="F45" s="1">
        <v>17076.439999999999</v>
      </c>
    </row>
    <row r="46" spans="1:6" x14ac:dyDescent="0.25">
      <c r="A46" t="s">
        <v>73</v>
      </c>
      <c r="C46" t="s">
        <v>74</v>
      </c>
      <c r="E46">
        <v>-280</v>
      </c>
      <c r="F46" s="1">
        <v>16796.439999999999</v>
      </c>
    </row>
    <row r="47" spans="1:6" x14ac:dyDescent="0.25">
      <c r="A47" t="s">
        <v>73</v>
      </c>
      <c r="C47" t="s">
        <v>75</v>
      </c>
      <c r="E47">
        <v>-760</v>
      </c>
      <c r="F47" s="1">
        <v>16036.44</v>
      </c>
    </row>
    <row r="48" spans="1:6" x14ac:dyDescent="0.25">
      <c r="A48" t="s">
        <v>73</v>
      </c>
      <c r="C48" t="s">
        <v>76</v>
      </c>
      <c r="E48">
        <v>-500</v>
      </c>
      <c r="F48" s="1">
        <v>15536.44</v>
      </c>
    </row>
    <row r="49" spans="1:6" x14ac:dyDescent="0.25">
      <c r="A49" t="s">
        <v>77</v>
      </c>
      <c r="C49" t="s">
        <v>78</v>
      </c>
      <c r="E49">
        <v>-170</v>
      </c>
      <c r="F49" s="1">
        <v>15366.44</v>
      </c>
    </row>
    <row r="50" spans="1:6" x14ac:dyDescent="0.25">
      <c r="A50" t="s">
        <v>79</v>
      </c>
      <c r="C50" t="s">
        <v>35</v>
      </c>
      <c r="E50">
        <v>-30.2</v>
      </c>
      <c r="F50" s="1">
        <v>15336.24</v>
      </c>
    </row>
    <row r="51" spans="1:6" x14ac:dyDescent="0.25">
      <c r="A51" t="s">
        <v>80</v>
      </c>
      <c r="C51" t="s">
        <v>81</v>
      </c>
      <c r="E51">
        <v>-368</v>
      </c>
      <c r="F51" s="1">
        <v>14968.24</v>
      </c>
    </row>
    <row r="52" spans="1:6" x14ac:dyDescent="0.25">
      <c r="A52" t="s">
        <v>82</v>
      </c>
      <c r="C52" t="s">
        <v>83</v>
      </c>
      <c r="E52">
        <v>-261</v>
      </c>
      <c r="F52" s="1">
        <v>14707.24</v>
      </c>
    </row>
    <row r="53" spans="1:6" x14ac:dyDescent="0.25">
      <c r="A53" t="s">
        <v>82</v>
      </c>
      <c r="C53" t="s">
        <v>84</v>
      </c>
      <c r="E53" s="1">
        <v>-9200</v>
      </c>
      <c r="F53" s="1">
        <v>5507.24</v>
      </c>
    </row>
    <row r="54" spans="1:6" x14ac:dyDescent="0.25">
      <c r="A54" t="s">
        <v>85</v>
      </c>
      <c r="C54" t="s">
        <v>86</v>
      </c>
      <c r="E54" s="1">
        <v>1400</v>
      </c>
      <c r="F54" s="1">
        <v>6907.24</v>
      </c>
    </row>
    <row r="55" spans="1:6" x14ac:dyDescent="0.25">
      <c r="A55" t="s">
        <v>85</v>
      </c>
      <c r="C55" t="s">
        <v>87</v>
      </c>
      <c r="E55" s="1">
        <v>1200</v>
      </c>
      <c r="F55" s="1">
        <v>8107.24</v>
      </c>
    </row>
    <row r="56" spans="1:6" x14ac:dyDescent="0.25">
      <c r="A56" t="s">
        <v>85</v>
      </c>
      <c r="C56" t="s">
        <v>88</v>
      </c>
      <c r="E56" s="1">
        <v>1400</v>
      </c>
      <c r="F56" s="1">
        <v>9507.24</v>
      </c>
    </row>
    <row r="57" spans="1:6" x14ac:dyDescent="0.25">
      <c r="A57" t="s">
        <v>85</v>
      </c>
      <c r="C57" t="s">
        <v>89</v>
      </c>
      <c r="E57" s="1">
        <v>1400</v>
      </c>
      <c r="F57" s="1">
        <v>10907.24</v>
      </c>
    </row>
    <row r="58" spans="1:6" x14ac:dyDescent="0.25">
      <c r="A58" t="s">
        <v>90</v>
      </c>
      <c r="C58" t="s">
        <v>91</v>
      </c>
      <c r="E58" s="1">
        <v>1400</v>
      </c>
      <c r="F58" s="1">
        <v>12307.24</v>
      </c>
    </row>
    <row r="59" spans="1:6" x14ac:dyDescent="0.25">
      <c r="A59" t="s">
        <v>92</v>
      </c>
      <c r="C59" t="s">
        <v>5</v>
      </c>
      <c r="E59">
        <v>-199</v>
      </c>
      <c r="F59" s="1">
        <v>12108.24</v>
      </c>
    </row>
    <row r="60" spans="1:6" x14ac:dyDescent="0.25">
      <c r="A60" t="s">
        <v>92</v>
      </c>
      <c r="C60" t="s">
        <v>50</v>
      </c>
      <c r="E60" s="1">
        <v>-5279.61</v>
      </c>
      <c r="F60" s="1">
        <v>6828.63</v>
      </c>
    </row>
    <row r="61" spans="1:6" x14ac:dyDescent="0.25">
      <c r="A61" t="s">
        <v>93</v>
      </c>
      <c r="C61" t="s">
        <v>94</v>
      </c>
      <c r="E61" s="1">
        <v>2800</v>
      </c>
      <c r="F61" s="1">
        <v>9628.6299999999992</v>
      </c>
    </row>
    <row r="62" spans="1:6" x14ac:dyDescent="0.25">
      <c r="A62" t="s">
        <v>95</v>
      </c>
      <c r="C62" t="s">
        <v>96</v>
      </c>
      <c r="E62" s="1">
        <v>1400</v>
      </c>
      <c r="F62" s="1">
        <v>11028.63</v>
      </c>
    </row>
    <row r="63" spans="1:6" x14ac:dyDescent="0.25">
      <c r="A63" t="s">
        <v>97</v>
      </c>
      <c r="C63" t="s">
        <v>98</v>
      </c>
      <c r="E63" s="1">
        <v>1400</v>
      </c>
      <c r="F63" s="1">
        <v>12428.63</v>
      </c>
    </row>
    <row r="64" spans="1:6" x14ac:dyDescent="0.25">
      <c r="A64" t="s">
        <v>99</v>
      </c>
      <c r="C64" t="s">
        <v>100</v>
      </c>
      <c r="E64">
        <v>-500</v>
      </c>
      <c r="F64" s="1">
        <v>11928.63</v>
      </c>
    </row>
    <row r="65" spans="1:6" x14ac:dyDescent="0.25">
      <c r="A65" t="s">
        <v>101</v>
      </c>
      <c r="C65" t="s">
        <v>102</v>
      </c>
      <c r="E65" s="1">
        <v>1400</v>
      </c>
      <c r="F65" s="1">
        <v>13328.63</v>
      </c>
    </row>
    <row r="66" spans="1:6" x14ac:dyDescent="0.25">
      <c r="A66" t="s">
        <v>103</v>
      </c>
      <c r="C66" t="s">
        <v>104</v>
      </c>
      <c r="E66" s="1">
        <v>1200</v>
      </c>
      <c r="F66" s="1">
        <v>14528.63</v>
      </c>
    </row>
    <row r="67" spans="1:6" x14ac:dyDescent="0.25">
      <c r="A67" t="s">
        <v>105</v>
      </c>
      <c r="C67" t="s">
        <v>5</v>
      </c>
      <c r="E67">
        <v>-199</v>
      </c>
      <c r="F67" s="1">
        <v>14329.63</v>
      </c>
    </row>
    <row r="68" spans="1:6" x14ac:dyDescent="0.25">
      <c r="A68" t="s">
        <v>106</v>
      </c>
      <c r="C68" t="s">
        <v>107</v>
      </c>
      <c r="E68" s="1">
        <v>1400</v>
      </c>
      <c r="F68" s="1">
        <v>15729.63</v>
      </c>
    </row>
    <row r="69" spans="1:6" x14ac:dyDescent="0.25">
      <c r="A69" t="s">
        <v>108</v>
      </c>
      <c r="C69" t="s">
        <v>23</v>
      </c>
      <c r="E69" s="1">
        <v>-1386.35</v>
      </c>
      <c r="F69" s="1">
        <v>14343.28</v>
      </c>
    </row>
    <row r="70" spans="1:6" x14ac:dyDescent="0.25">
      <c r="A70" t="s">
        <v>109</v>
      </c>
      <c r="C70" t="s">
        <v>110</v>
      </c>
      <c r="E70" s="1">
        <v>-4990.9399999999996</v>
      </c>
      <c r="F70" s="1">
        <v>9352.34</v>
      </c>
    </row>
    <row r="71" spans="1:6" x14ac:dyDescent="0.25">
      <c r="A71" t="s">
        <v>111</v>
      </c>
      <c r="C71" t="s">
        <v>25</v>
      </c>
      <c r="E71" s="1">
        <v>-4846.04</v>
      </c>
      <c r="F71" s="1">
        <v>4506.3</v>
      </c>
    </row>
    <row r="72" spans="1:6" x14ac:dyDescent="0.25">
      <c r="A72" t="s">
        <v>112</v>
      </c>
      <c r="C72" t="s">
        <v>113</v>
      </c>
      <c r="E72" s="1">
        <v>1400</v>
      </c>
      <c r="F72" s="1">
        <v>5906.3</v>
      </c>
    </row>
    <row r="73" spans="1:6" x14ac:dyDescent="0.25">
      <c r="A73" t="s">
        <v>114</v>
      </c>
      <c r="C73" t="s">
        <v>115</v>
      </c>
      <c r="E73">
        <v>-122</v>
      </c>
      <c r="F73" s="1">
        <v>5784.3</v>
      </c>
    </row>
    <row r="74" spans="1:6" x14ac:dyDescent="0.25">
      <c r="A74" t="s">
        <v>116</v>
      </c>
      <c r="C74" t="s">
        <v>117</v>
      </c>
      <c r="E74">
        <v>-300</v>
      </c>
      <c r="F74" s="1">
        <v>5484.3</v>
      </c>
    </row>
    <row r="75" spans="1:6" x14ac:dyDescent="0.25">
      <c r="A75" t="s">
        <v>118</v>
      </c>
      <c r="C75" t="s">
        <v>35</v>
      </c>
      <c r="E75">
        <v>-14.87</v>
      </c>
      <c r="F75" s="1">
        <v>5469.43</v>
      </c>
    </row>
    <row r="76" spans="1:6" x14ac:dyDescent="0.25">
      <c r="A76" t="s">
        <v>119</v>
      </c>
      <c r="C76" t="s">
        <v>120</v>
      </c>
      <c r="E76" s="1">
        <v>1400</v>
      </c>
      <c r="F76" s="1">
        <v>6869.43</v>
      </c>
    </row>
    <row r="77" spans="1:6" x14ac:dyDescent="0.25">
      <c r="A77" t="s">
        <v>121</v>
      </c>
      <c r="C77" t="s">
        <v>122</v>
      </c>
      <c r="E77" s="1">
        <v>2000</v>
      </c>
      <c r="F77" s="1">
        <v>8869.43</v>
      </c>
    </row>
    <row r="78" spans="1:6" x14ac:dyDescent="0.25">
      <c r="A78" t="s">
        <v>123</v>
      </c>
      <c r="C78" t="s">
        <v>5</v>
      </c>
      <c r="E78">
        <v>-259</v>
      </c>
      <c r="F78" s="1">
        <v>8610.43</v>
      </c>
    </row>
    <row r="79" spans="1:6" x14ac:dyDescent="0.25">
      <c r="A79" t="s">
        <v>123</v>
      </c>
      <c r="C79" t="s">
        <v>50</v>
      </c>
      <c r="E79" s="1">
        <v>-6770.63</v>
      </c>
      <c r="F79" s="1">
        <v>1839.8</v>
      </c>
    </row>
    <row r="80" spans="1:6" x14ac:dyDescent="0.25">
      <c r="A80" t="s">
        <v>124</v>
      </c>
      <c r="C80" t="s">
        <v>125</v>
      </c>
      <c r="E80">
        <v>800</v>
      </c>
      <c r="F80" s="1">
        <v>2639.8</v>
      </c>
    </row>
    <row r="81" spans="1:6" x14ac:dyDescent="0.25">
      <c r="A81" t="s">
        <v>126</v>
      </c>
      <c r="C81" t="s">
        <v>5</v>
      </c>
      <c r="E81">
        <v>-259</v>
      </c>
      <c r="F81" s="1">
        <v>2380.8000000000002</v>
      </c>
    </row>
    <row r="82" spans="1:6" x14ac:dyDescent="0.25">
      <c r="A82" t="s">
        <v>127</v>
      </c>
      <c r="C82" t="s">
        <v>142</v>
      </c>
      <c r="E82" s="1">
        <v>2400</v>
      </c>
      <c r="F82" s="1">
        <v>4780.8</v>
      </c>
    </row>
    <row r="83" spans="1:6" x14ac:dyDescent="0.25">
      <c r="A83" t="s">
        <v>128</v>
      </c>
      <c r="C83" t="s">
        <v>129</v>
      </c>
      <c r="E83" s="1">
        <v>15752.28</v>
      </c>
      <c r="F83" s="1">
        <v>20533.080000000002</v>
      </c>
    </row>
    <row r="84" spans="1:6" x14ac:dyDescent="0.25">
      <c r="A84" t="s">
        <v>130</v>
      </c>
      <c r="C84" t="s">
        <v>131</v>
      </c>
      <c r="E84">
        <v>600</v>
      </c>
      <c r="F84" s="1">
        <v>21133.08</v>
      </c>
    </row>
    <row r="85" spans="1:6" x14ac:dyDescent="0.25">
      <c r="A85" t="s">
        <v>130</v>
      </c>
      <c r="C85" t="s">
        <v>23</v>
      </c>
      <c r="E85" s="1">
        <v>-1386.35</v>
      </c>
      <c r="F85" s="1">
        <v>19746.73</v>
      </c>
    </row>
    <row r="86" spans="1:6" x14ac:dyDescent="0.25">
      <c r="A86" t="s">
        <v>132</v>
      </c>
      <c r="C86" t="s">
        <v>5</v>
      </c>
      <c r="E86">
        <v>-259</v>
      </c>
      <c r="F86" s="1">
        <v>19487.73</v>
      </c>
    </row>
    <row r="87" spans="1:6" x14ac:dyDescent="0.25">
      <c r="A87" t="s">
        <v>132</v>
      </c>
      <c r="C87" t="s">
        <v>50</v>
      </c>
      <c r="E87">
        <v>-739.48</v>
      </c>
      <c r="F87" s="1">
        <v>18748.25</v>
      </c>
    </row>
    <row r="88" spans="1:6" x14ac:dyDescent="0.25">
      <c r="A88" t="s">
        <v>133</v>
      </c>
      <c r="C88" t="s">
        <v>134</v>
      </c>
      <c r="E88">
        <v>600</v>
      </c>
      <c r="F88" s="1">
        <v>19348.25</v>
      </c>
    </row>
    <row r="89" spans="1:6" x14ac:dyDescent="0.25">
      <c r="A89" t="s">
        <v>135</v>
      </c>
      <c r="C89" t="s">
        <v>136</v>
      </c>
      <c r="E89">
        <v>-600</v>
      </c>
      <c r="F89" s="1">
        <v>18748.25</v>
      </c>
    </row>
    <row r="90" spans="1:6" x14ac:dyDescent="0.25">
      <c r="A90" t="s">
        <v>137</v>
      </c>
      <c r="C90" t="s">
        <v>143</v>
      </c>
      <c r="E90">
        <v>400</v>
      </c>
      <c r="F90" s="1">
        <v>19148.25</v>
      </c>
    </row>
    <row r="92" spans="1:6" x14ac:dyDescent="0.25">
      <c r="A92" t="e">
        <f>SUM(#REF!)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A7399-CE9D-4560-8B1E-ACC86AECCBEA}">
  <dimension ref="A1:O108"/>
  <sheetViews>
    <sheetView tabSelected="1" topLeftCell="C1" workbookViewId="0">
      <selection activeCell="C1" sqref="C1"/>
    </sheetView>
  </sheetViews>
  <sheetFormatPr defaultRowHeight="15" x14ac:dyDescent="0.25"/>
  <cols>
    <col min="1" max="1" width="9.140625" hidden="1" customWidth="1"/>
    <col min="2" max="2" width="11" hidden="1" customWidth="1"/>
    <col min="3" max="3" width="45.85546875" customWidth="1"/>
    <col min="5" max="11" width="13.7109375" customWidth="1"/>
    <col min="12" max="12" width="19.28515625" customWidth="1"/>
    <col min="13" max="13" width="13.7109375" customWidth="1"/>
    <col min="14" max="14" width="13" customWidth="1"/>
    <col min="15" max="15" width="10.85546875" customWidth="1"/>
  </cols>
  <sheetData>
    <row r="1" spans="1:15" x14ac:dyDescent="0.25">
      <c r="C1" s="2" t="s">
        <v>138</v>
      </c>
      <c r="E1" s="2" t="s">
        <v>139</v>
      </c>
      <c r="F1" s="2" t="s">
        <v>140</v>
      </c>
      <c r="G1" s="2" t="s">
        <v>141</v>
      </c>
      <c r="H1" s="2" t="s">
        <v>147</v>
      </c>
      <c r="I1" s="2" t="s">
        <v>148</v>
      </c>
      <c r="J1" s="2" t="s">
        <v>149</v>
      </c>
      <c r="K1" s="2" t="s">
        <v>150</v>
      </c>
      <c r="L1" s="2" t="s">
        <v>151</v>
      </c>
      <c r="M1" s="2" t="s">
        <v>152</v>
      </c>
      <c r="N1" s="2" t="s">
        <v>153</v>
      </c>
      <c r="O1" s="2" t="s">
        <v>154</v>
      </c>
    </row>
    <row r="2" spans="1:15" x14ac:dyDescent="0.25">
      <c r="A2" t="s">
        <v>0</v>
      </c>
      <c r="C2" s="4" t="s">
        <v>59</v>
      </c>
      <c r="E2" s="1">
        <v>1600</v>
      </c>
      <c r="F2" s="1">
        <v>1600</v>
      </c>
      <c r="G2" s="1"/>
      <c r="H2" s="1"/>
      <c r="I2" s="1"/>
      <c r="J2" s="1"/>
      <c r="K2" s="1"/>
      <c r="L2" s="1"/>
      <c r="M2" s="1"/>
    </row>
    <row r="3" spans="1:15" x14ac:dyDescent="0.25">
      <c r="A3" t="s">
        <v>4</v>
      </c>
      <c r="C3" s="4" t="s">
        <v>134</v>
      </c>
      <c r="E3">
        <v>600</v>
      </c>
      <c r="F3">
        <v>600</v>
      </c>
    </row>
    <row r="4" spans="1:15" x14ac:dyDescent="0.25">
      <c r="A4" t="s">
        <v>4</v>
      </c>
      <c r="C4" s="4" t="s">
        <v>13</v>
      </c>
      <c r="E4">
        <v>400</v>
      </c>
      <c r="F4">
        <v>400</v>
      </c>
    </row>
    <row r="5" spans="1:15" x14ac:dyDescent="0.25">
      <c r="A5" t="s">
        <v>4</v>
      </c>
      <c r="C5" s="4" t="s">
        <v>136</v>
      </c>
      <c r="E5">
        <v>-600</v>
      </c>
      <c r="F5">
        <v>-600</v>
      </c>
    </row>
    <row r="6" spans="1:15" x14ac:dyDescent="0.25">
      <c r="A6" t="s">
        <v>8</v>
      </c>
      <c r="C6" s="4" t="s">
        <v>41</v>
      </c>
      <c r="E6">
        <v>400</v>
      </c>
      <c r="F6">
        <v>400</v>
      </c>
    </row>
    <row r="7" spans="1:15" x14ac:dyDescent="0.25">
      <c r="A7" t="s">
        <v>8</v>
      </c>
      <c r="C7" s="4" t="s">
        <v>86</v>
      </c>
      <c r="E7" s="1">
        <v>1400</v>
      </c>
      <c r="F7" s="1">
        <v>1400</v>
      </c>
      <c r="G7" s="1"/>
      <c r="H7" s="1"/>
      <c r="I7" s="1"/>
      <c r="J7" s="1"/>
      <c r="K7" s="1"/>
      <c r="L7" s="1"/>
      <c r="M7" s="1"/>
    </row>
    <row r="8" spans="1:15" x14ac:dyDescent="0.25">
      <c r="A8" t="s">
        <v>10</v>
      </c>
      <c r="C8" s="4" t="s">
        <v>63</v>
      </c>
      <c r="E8" s="1">
        <v>1000</v>
      </c>
      <c r="F8" s="1">
        <v>1000</v>
      </c>
      <c r="G8" s="1"/>
      <c r="H8" s="1"/>
      <c r="I8" s="1"/>
      <c r="J8" s="1"/>
      <c r="K8" s="1"/>
      <c r="L8" s="1"/>
      <c r="M8" s="1"/>
    </row>
    <row r="9" spans="1:15" x14ac:dyDescent="0.25">
      <c r="A9" t="s">
        <v>12</v>
      </c>
      <c r="C9" s="4" t="s">
        <v>87</v>
      </c>
      <c r="E9" s="1">
        <v>1200</v>
      </c>
      <c r="F9" s="1">
        <v>1200</v>
      </c>
      <c r="G9" s="1"/>
      <c r="H9" s="1"/>
      <c r="I9" s="1"/>
      <c r="J9" s="1"/>
      <c r="K9" s="1"/>
      <c r="L9" s="1"/>
      <c r="M9" s="1"/>
    </row>
    <row r="10" spans="1:15" x14ac:dyDescent="0.25">
      <c r="A10" t="s">
        <v>14</v>
      </c>
      <c r="C10" s="4" t="s">
        <v>88</v>
      </c>
      <c r="E10" s="1">
        <v>1400</v>
      </c>
      <c r="F10" s="1">
        <v>1400</v>
      </c>
      <c r="G10" s="1"/>
      <c r="H10" s="1"/>
      <c r="I10" s="1"/>
      <c r="J10" s="1"/>
      <c r="K10" s="1"/>
      <c r="L10" s="1"/>
      <c r="M10" s="1"/>
    </row>
    <row r="11" spans="1:15" x14ac:dyDescent="0.25">
      <c r="A11" t="s">
        <v>16</v>
      </c>
      <c r="C11" s="4" t="s">
        <v>102</v>
      </c>
      <c r="E11" s="1">
        <v>1400</v>
      </c>
      <c r="F11" s="1">
        <v>1400</v>
      </c>
      <c r="G11" s="1"/>
      <c r="H11" s="1"/>
      <c r="I11" s="1"/>
      <c r="J11" s="1"/>
      <c r="K11" s="1"/>
      <c r="L11" s="1"/>
      <c r="M11" s="1"/>
    </row>
    <row r="12" spans="1:15" x14ac:dyDescent="0.25">
      <c r="A12" t="s">
        <v>16</v>
      </c>
      <c r="C12" s="4" t="s">
        <v>48</v>
      </c>
      <c r="E12" s="1">
        <v>3600</v>
      </c>
      <c r="F12" s="1">
        <v>3600</v>
      </c>
      <c r="G12" s="1"/>
      <c r="H12" s="1"/>
      <c r="I12" s="1"/>
      <c r="J12" s="1"/>
      <c r="K12" s="1"/>
      <c r="L12" s="1"/>
      <c r="M12" s="1"/>
    </row>
    <row r="13" spans="1:15" x14ac:dyDescent="0.25">
      <c r="A13" t="s">
        <v>18</v>
      </c>
      <c r="C13" s="4" t="s">
        <v>131</v>
      </c>
      <c r="E13">
        <v>600</v>
      </c>
      <c r="F13">
        <v>600</v>
      </c>
    </row>
    <row r="14" spans="1:15" x14ac:dyDescent="0.25">
      <c r="A14" t="s">
        <v>20</v>
      </c>
      <c r="C14" s="4" t="s">
        <v>33</v>
      </c>
      <c r="E14">
        <v>400</v>
      </c>
      <c r="F14">
        <v>400</v>
      </c>
    </row>
    <row r="15" spans="1:15" x14ac:dyDescent="0.25">
      <c r="A15" t="s">
        <v>22</v>
      </c>
      <c r="C15" s="4" t="s">
        <v>15</v>
      </c>
      <c r="E15">
        <v>800</v>
      </c>
      <c r="F15">
        <v>800</v>
      </c>
    </row>
    <row r="16" spans="1:15" x14ac:dyDescent="0.25">
      <c r="A16" t="s">
        <v>24</v>
      </c>
      <c r="C16" s="4" t="s">
        <v>125</v>
      </c>
      <c r="E16">
        <v>800</v>
      </c>
      <c r="F16">
        <v>800</v>
      </c>
    </row>
    <row r="17" spans="1:13" x14ac:dyDescent="0.25">
      <c r="A17" t="s">
        <v>26</v>
      </c>
      <c r="C17" s="4" t="s">
        <v>21</v>
      </c>
      <c r="E17" s="1">
        <v>1000</v>
      </c>
      <c r="F17" s="1">
        <v>1000</v>
      </c>
      <c r="G17" s="1"/>
      <c r="H17" s="1"/>
      <c r="I17" s="1"/>
      <c r="J17" s="1"/>
      <c r="K17" s="1"/>
      <c r="L17" s="1"/>
      <c r="M17" s="1"/>
    </row>
    <row r="18" spans="1:13" x14ac:dyDescent="0.25">
      <c r="A18" t="s">
        <v>27</v>
      </c>
      <c r="C18" s="4" t="s">
        <v>7</v>
      </c>
      <c r="E18" s="1">
        <v>1200</v>
      </c>
      <c r="F18" s="1">
        <v>1200</v>
      </c>
      <c r="G18" s="1"/>
      <c r="H18" s="1"/>
      <c r="I18" s="1"/>
      <c r="J18" s="1"/>
      <c r="K18" s="1"/>
      <c r="L18" s="1"/>
      <c r="M18" s="1"/>
    </row>
    <row r="19" spans="1:13" x14ac:dyDescent="0.25">
      <c r="A19" t="s">
        <v>29</v>
      </c>
      <c r="C19" s="4" t="s">
        <v>91</v>
      </c>
      <c r="E19" s="1">
        <v>1400</v>
      </c>
      <c r="F19" s="1">
        <v>1400</v>
      </c>
      <c r="G19" s="1"/>
      <c r="H19" s="1"/>
      <c r="I19" s="1"/>
      <c r="J19" s="1"/>
      <c r="K19" s="1"/>
      <c r="L19" s="1"/>
      <c r="M19" s="1"/>
    </row>
    <row r="20" spans="1:13" x14ac:dyDescent="0.25">
      <c r="A20" t="s">
        <v>29</v>
      </c>
      <c r="C20" s="4" t="s">
        <v>104</v>
      </c>
      <c r="E20" s="1">
        <v>1200</v>
      </c>
      <c r="F20" s="1">
        <v>1200</v>
      </c>
      <c r="G20" s="1"/>
      <c r="H20" s="1"/>
      <c r="I20" s="1"/>
      <c r="J20" s="1"/>
      <c r="K20" s="1"/>
      <c r="L20" s="1"/>
      <c r="M20" s="1"/>
    </row>
    <row r="21" spans="1:13" x14ac:dyDescent="0.25">
      <c r="A21" t="s">
        <v>32</v>
      </c>
      <c r="C21" s="4" t="s">
        <v>122</v>
      </c>
      <c r="E21" s="1">
        <v>2000</v>
      </c>
      <c r="F21" s="1">
        <v>2000</v>
      </c>
      <c r="G21" s="1"/>
      <c r="H21" s="1"/>
      <c r="I21" s="1"/>
      <c r="J21" s="1"/>
      <c r="K21" s="1"/>
      <c r="L21" s="1"/>
      <c r="M21" s="1"/>
    </row>
    <row r="22" spans="1:13" x14ac:dyDescent="0.25">
      <c r="A22" t="s">
        <v>34</v>
      </c>
      <c r="C22" s="4" t="s">
        <v>142</v>
      </c>
      <c r="E22" s="1">
        <v>2400</v>
      </c>
      <c r="F22" s="1">
        <v>2400</v>
      </c>
      <c r="G22" s="1"/>
      <c r="H22" s="1"/>
      <c r="I22" s="1"/>
      <c r="J22" s="1"/>
      <c r="K22" s="1"/>
      <c r="L22" s="1"/>
      <c r="M22" s="1"/>
    </row>
    <row r="23" spans="1:13" x14ac:dyDescent="0.25">
      <c r="A23" t="s">
        <v>36</v>
      </c>
      <c r="C23" s="4" t="s">
        <v>61</v>
      </c>
      <c r="E23">
        <v>400</v>
      </c>
      <c r="F23">
        <v>400</v>
      </c>
    </row>
    <row r="24" spans="1:13" x14ac:dyDescent="0.25">
      <c r="A24" t="s">
        <v>38</v>
      </c>
      <c r="C24" s="4" t="s">
        <v>56</v>
      </c>
      <c r="E24">
        <v>600</v>
      </c>
      <c r="F24">
        <v>600</v>
      </c>
    </row>
    <row r="25" spans="1:13" x14ac:dyDescent="0.25">
      <c r="A25" t="s">
        <v>40</v>
      </c>
      <c r="C25" s="4" t="s">
        <v>120</v>
      </c>
      <c r="E25" s="1">
        <v>1400</v>
      </c>
      <c r="F25" s="1">
        <v>1400</v>
      </c>
      <c r="G25" s="1"/>
      <c r="H25" s="1"/>
      <c r="I25" s="1"/>
      <c r="J25" s="1"/>
      <c r="K25" s="1"/>
      <c r="L25" s="1"/>
      <c r="M25" s="1"/>
    </row>
    <row r="26" spans="1:13" x14ac:dyDescent="0.25">
      <c r="A26" t="s">
        <v>40</v>
      </c>
      <c r="C26" s="4" t="s">
        <v>98</v>
      </c>
      <c r="E26" s="1">
        <v>1400</v>
      </c>
      <c r="F26" s="1">
        <v>1400</v>
      </c>
      <c r="G26" s="1"/>
      <c r="H26" s="1"/>
      <c r="I26" s="1"/>
      <c r="J26" s="1"/>
      <c r="K26" s="1"/>
      <c r="L26" s="1"/>
      <c r="M26" s="1"/>
    </row>
    <row r="27" spans="1:13" x14ac:dyDescent="0.25">
      <c r="A27" t="s">
        <v>43</v>
      </c>
      <c r="C27" s="4" t="s">
        <v>68</v>
      </c>
      <c r="E27" s="1">
        <v>5200</v>
      </c>
      <c r="F27" s="1">
        <v>5200</v>
      </c>
      <c r="G27" s="1"/>
      <c r="H27" s="1"/>
      <c r="I27" s="1"/>
      <c r="J27" s="1"/>
      <c r="K27" s="1"/>
      <c r="L27" s="1"/>
      <c r="M27" s="1"/>
    </row>
    <row r="28" spans="1:13" x14ac:dyDescent="0.25">
      <c r="A28" t="s">
        <v>45</v>
      </c>
      <c r="C28" s="4" t="s">
        <v>96</v>
      </c>
      <c r="E28" s="1">
        <v>1400</v>
      </c>
      <c r="F28" s="1">
        <v>1400</v>
      </c>
      <c r="G28" s="1"/>
      <c r="H28" s="1"/>
      <c r="I28" s="1"/>
      <c r="J28" s="1"/>
      <c r="K28" s="1"/>
      <c r="L28" s="1"/>
      <c r="M28" s="1"/>
    </row>
    <row r="29" spans="1:13" x14ac:dyDescent="0.25">
      <c r="A29" t="s">
        <v>47</v>
      </c>
      <c r="C29" s="4" t="s">
        <v>143</v>
      </c>
      <c r="E29">
        <v>400</v>
      </c>
      <c r="F29">
        <v>400</v>
      </c>
    </row>
    <row r="30" spans="1:13" x14ac:dyDescent="0.25">
      <c r="A30" t="s">
        <v>49</v>
      </c>
      <c r="C30" s="4" t="s">
        <v>89</v>
      </c>
      <c r="E30" s="1">
        <v>1400</v>
      </c>
      <c r="F30" s="1">
        <v>1400</v>
      </c>
      <c r="G30" s="1"/>
      <c r="H30" s="1"/>
      <c r="I30" s="1"/>
      <c r="J30" s="1"/>
      <c r="K30" s="1"/>
      <c r="L30" s="1"/>
      <c r="M30" s="1"/>
    </row>
    <row r="31" spans="1:13" x14ac:dyDescent="0.25">
      <c r="A31" t="s">
        <v>49</v>
      </c>
      <c r="C31" s="4" t="s">
        <v>94</v>
      </c>
      <c r="E31" s="1">
        <v>2800</v>
      </c>
      <c r="F31" s="1">
        <v>2800</v>
      </c>
      <c r="G31" s="1"/>
      <c r="H31" s="1"/>
      <c r="I31" s="1"/>
      <c r="J31" s="1"/>
      <c r="K31" s="1"/>
      <c r="L31" s="1"/>
      <c r="M31" s="1"/>
    </row>
    <row r="32" spans="1:13" x14ac:dyDescent="0.25">
      <c r="A32" t="s">
        <v>51</v>
      </c>
      <c r="C32" s="4" t="s">
        <v>113</v>
      </c>
      <c r="E32" s="1">
        <v>1400</v>
      </c>
      <c r="F32" s="1">
        <v>1400</v>
      </c>
      <c r="G32" s="1"/>
      <c r="H32" s="1"/>
      <c r="I32" s="1"/>
      <c r="J32" s="1"/>
      <c r="K32" s="1"/>
      <c r="L32" s="1"/>
      <c r="M32" s="1"/>
    </row>
    <row r="33" spans="1:13" x14ac:dyDescent="0.25">
      <c r="A33" t="s">
        <v>53</v>
      </c>
      <c r="C33" s="4" t="s">
        <v>107</v>
      </c>
      <c r="E33" s="1">
        <v>1400</v>
      </c>
      <c r="F33" s="1">
        <v>1400</v>
      </c>
      <c r="G33" s="1"/>
      <c r="H33" s="1"/>
      <c r="I33" s="1"/>
      <c r="J33" s="1"/>
      <c r="K33" s="1"/>
      <c r="L33" s="1"/>
      <c r="M33" s="1"/>
    </row>
    <row r="34" spans="1:13" x14ac:dyDescent="0.25">
      <c r="A34" t="s">
        <v>55</v>
      </c>
      <c r="C34" s="8" t="s">
        <v>23</v>
      </c>
      <c r="E34" s="1">
        <v>-1769.41</v>
      </c>
      <c r="F34" s="1"/>
      <c r="G34" s="1">
        <v>-1769.41</v>
      </c>
      <c r="H34" s="1"/>
      <c r="I34" s="1"/>
      <c r="J34" s="1"/>
      <c r="K34" s="1"/>
      <c r="L34" s="1"/>
      <c r="M34" s="1"/>
    </row>
    <row r="35" spans="1:13" x14ac:dyDescent="0.25">
      <c r="A35" t="s">
        <v>57</v>
      </c>
      <c r="C35" s="8" t="s">
        <v>23</v>
      </c>
      <c r="E35" s="1">
        <v>-1386.35</v>
      </c>
      <c r="F35" s="1"/>
      <c r="G35" s="1">
        <v>-1386.35</v>
      </c>
      <c r="H35" s="1"/>
      <c r="I35" s="1"/>
      <c r="J35" s="1"/>
      <c r="K35" s="1"/>
      <c r="L35" s="1"/>
      <c r="M35" s="1"/>
    </row>
    <row r="36" spans="1:13" x14ac:dyDescent="0.25">
      <c r="A36" t="s">
        <v>58</v>
      </c>
      <c r="C36" s="8" t="s">
        <v>23</v>
      </c>
      <c r="E36" s="1">
        <v>-1386.35</v>
      </c>
      <c r="F36" s="1"/>
      <c r="G36" s="1">
        <v>-1386.35</v>
      </c>
      <c r="H36" s="1"/>
      <c r="I36" s="1"/>
      <c r="J36" s="1"/>
      <c r="K36" s="1"/>
      <c r="L36" s="1"/>
      <c r="M36" s="1"/>
    </row>
    <row r="37" spans="1:13" x14ac:dyDescent="0.25">
      <c r="A37" t="s">
        <v>58</v>
      </c>
      <c r="C37" s="8" t="s">
        <v>23</v>
      </c>
      <c r="E37" s="1">
        <v>-1386.35</v>
      </c>
      <c r="F37" s="1"/>
      <c r="G37" s="1">
        <v>-1386.35</v>
      </c>
      <c r="H37" s="1"/>
      <c r="I37" s="1"/>
      <c r="J37" s="1"/>
      <c r="K37" s="1"/>
      <c r="L37" s="1"/>
      <c r="M37" s="1"/>
    </row>
    <row r="38" spans="1:13" x14ac:dyDescent="0.25">
      <c r="A38" t="s">
        <v>60</v>
      </c>
      <c r="C38" s="7" t="s">
        <v>50</v>
      </c>
      <c r="E38" s="1">
        <v>-7699.45</v>
      </c>
      <c r="F38" s="1"/>
      <c r="G38" s="1"/>
      <c r="H38" s="1">
        <v>-7699.45</v>
      </c>
      <c r="I38" s="1"/>
      <c r="J38" s="1"/>
      <c r="K38" s="1"/>
      <c r="L38" s="1"/>
      <c r="M38" s="1"/>
    </row>
    <row r="39" spans="1:13" x14ac:dyDescent="0.25">
      <c r="A39" t="s">
        <v>62</v>
      </c>
      <c r="C39" s="7" t="s">
        <v>50</v>
      </c>
      <c r="E39" s="1">
        <v>-5279.61</v>
      </c>
      <c r="F39" s="1"/>
      <c r="G39" s="1"/>
      <c r="H39" s="1">
        <v>-5279.61</v>
      </c>
      <c r="I39" s="1"/>
      <c r="J39" s="1"/>
      <c r="K39" s="1"/>
      <c r="L39" s="1"/>
      <c r="M39" s="1"/>
    </row>
    <row r="40" spans="1:13" x14ac:dyDescent="0.25">
      <c r="A40" t="s">
        <v>62</v>
      </c>
      <c r="C40" s="7" t="s">
        <v>50</v>
      </c>
      <c r="E40" s="1">
        <v>-6770.63</v>
      </c>
      <c r="F40" s="1"/>
      <c r="G40" s="1"/>
      <c r="H40" s="1">
        <v>-6770.63</v>
      </c>
      <c r="I40" s="1"/>
      <c r="J40" s="1"/>
      <c r="K40" s="1"/>
      <c r="L40" s="1"/>
      <c r="M40" s="1"/>
    </row>
    <row r="41" spans="1:13" x14ac:dyDescent="0.25">
      <c r="A41" t="s">
        <v>62</v>
      </c>
      <c r="C41" s="7" t="s">
        <v>50</v>
      </c>
      <c r="E41">
        <v>-739.48</v>
      </c>
      <c r="H41">
        <v>-739.48</v>
      </c>
    </row>
    <row r="42" spans="1:13" x14ac:dyDescent="0.25">
      <c r="A42" t="s">
        <v>62</v>
      </c>
      <c r="C42" s="7" t="s">
        <v>129</v>
      </c>
      <c r="E42" s="1">
        <v>15752.28</v>
      </c>
      <c r="F42" s="1"/>
      <c r="G42" s="1"/>
      <c r="H42" s="1">
        <v>15752.28</v>
      </c>
      <c r="I42" s="1"/>
      <c r="J42" s="1"/>
      <c r="K42" s="1"/>
      <c r="L42" s="1"/>
      <c r="M42" s="1"/>
    </row>
    <row r="43" spans="1:13" x14ac:dyDescent="0.25">
      <c r="A43" t="s">
        <v>67</v>
      </c>
      <c r="C43" s="7" t="s">
        <v>6</v>
      </c>
      <c r="E43" s="1">
        <v>-5127.2</v>
      </c>
      <c r="F43" s="1"/>
      <c r="G43" s="1"/>
      <c r="H43" s="1">
        <v>-5127.2</v>
      </c>
      <c r="I43" s="1"/>
      <c r="J43" s="1"/>
      <c r="K43" s="1"/>
      <c r="L43" s="1"/>
      <c r="M43" s="1"/>
    </row>
    <row r="44" spans="1:13" x14ac:dyDescent="0.25">
      <c r="A44" t="s">
        <v>69</v>
      </c>
      <c r="C44" s="9" t="s">
        <v>25</v>
      </c>
      <c r="E44" s="1">
        <v>-4846.0600000000004</v>
      </c>
      <c r="F44" s="1"/>
      <c r="G44" s="1"/>
      <c r="H44" s="1"/>
      <c r="I44" s="1">
        <v>-4846.0600000000004</v>
      </c>
      <c r="J44" s="1"/>
      <c r="K44" s="1"/>
      <c r="L44" s="1"/>
      <c r="M44" s="1"/>
    </row>
    <row r="45" spans="1:13" x14ac:dyDescent="0.25">
      <c r="A45" t="s">
        <v>71</v>
      </c>
      <c r="C45" s="9" t="s">
        <v>25</v>
      </c>
      <c r="E45" s="1">
        <v>-4846.04</v>
      </c>
      <c r="F45" s="1"/>
      <c r="G45" s="1"/>
      <c r="H45" s="1"/>
      <c r="I45" s="1">
        <v>-4846.04</v>
      </c>
      <c r="J45" s="1"/>
      <c r="K45" s="1"/>
      <c r="L45" s="1"/>
      <c r="M45" s="1"/>
    </row>
    <row r="46" spans="1:13" x14ac:dyDescent="0.25">
      <c r="A46" t="s">
        <v>71</v>
      </c>
      <c r="C46" s="14" t="s">
        <v>35</v>
      </c>
      <c r="E46">
        <v>-71.38</v>
      </c>
      <c r="J46">
        <v>-71.38</v>
      </c>
    </row>
    <row r="47" spans="1:13" x14ac:dyDescent="0.25">
      <c r="A47" t="s">
        <v>73</v>
      </c>
      <c r="C47" s="14" t="s">
        <v>35</v>
      </c>
      <c r="E47">
        <v>-30.2</v>
      </c>
      <c r="J47">
        <v>-30.2</v>
      </c>
    </row>
    <row r="48" spans="1:13" x14ac:dyDescent="0.25">
      <c r="A48" t="s">
        <v>73</v>
      </c>
      <c r="C48" s="14" t="s">
        <v>35</v>
      </c>
      <c r="E48">
        <v>-14.87</v>
      </c>
      <c r="J48">
        <v>-14.87</v>
      </c>
    </row>
    <row r="49" spans="1:14" x14ac:dyDescent="0.25">
      <c r="A49" t="s">
        <v>73</v>
      </c>
      <c r="C49" s="12" t="s">
        <v>42</v>
      </c>
      <c r="E49" s="1">
        <v>-11750</v>
      </c>
      <c r="F49" s="1"/>
      <c r="G49" s="1"/>
      <c r="H49" s="1"/>
      <c r="I49" s="1"/>
      <c r="J49" s="1"/>
      <c r="K49" s="1">
        <v>-11750</v>
      </c>
      <c r="L49" s="1"/>
      <c r="M49" s="1"/>
    </row>
    <row r="50" spans="1:14" x14ac:dyDescent="0.25">
      <c r="A50" t="s">
        <v>82</v>
      </c>
      <c r="C50" s="11" t="s">
        <v>11</v>
      </c>
      <c r="E50" s="1">
        <v>-1305</v>
      </c>
      <c r="F50" s="1"/>
      <c r="G50" s="1"/>
      <c r="H50" s="1"/>
      <c r="I50" s="1"/>
      <c r="J50" s="1"/>
      <c r="K50" s="1"/>
      <c r="L50" s="1">
        <v>-1305</v>
      </c>
      <c r="M50" s="1"/>
    </row>
    <row r="51" spans="1:14" x14ac:dyDescent="0.25">
      <c r="A51" t="s">
        <v>85</v>
      </c>
      <c r="C51" s="11" t="s">
        <v>17</v>
      </c>
      <c r="E51" s="5">
        <v>-2845.46</v>
      </c>
      <c r="F51" s="5"/>
      <c r="G51" s="5"/>
      <c r="H51" s="5"/>
      <c r="I51" s="5"/>
      <c r="J51" s="5"/>
      <c r="K51" s="5"/>
      <c r="L51" s="5">
        <v>-2845.46</v>
      </c>
      <c r="M51" s="5"/>
    </row>
    <row r="52" spans="1:14" x14ac:dyDescent="0.25">
      <c r="A52" t="s">
        <v>85</v>
      </c>
      <c r="C52" s="6" t="s">
        <v>5</v>
      </c>
      <c r="E52">
        <v>-199</v>
      </c>
      <c r="M52">
        <v>-199</v>
      </c>
    </row>
    <row r="53" spans="1:14" x14ac:dyDescent="0.25">
      <c r="A53" t="s">
        <v>85</v>
      </c>
      <c r="C53" s="6" t="s">
        <v>5</v>
      </c>
      <c r="E53">
        <v>-199</v>
      </c>
      <c r="M53">
        <v>-199</v>
      </c>
    </row>
    <row r="54" spans="1:14" x14ac:dyDescent="0.25">
      <c r="A54" t="s">
        <v>90</v>
      </c>
      <c r="C54" s="6" t="s">
        <v>5</v>
      </c>
      <c r="E54">
        <v>-199</v>
      </c>
      <c r="M54">
        <v>-199</v>
      </c>
    </row>
    <row r="55" spans="1:14" x14ac:dyDescent="0.25">
      <c r="A55" t="s">
        <v>92</v>
      </c>
      <c r="C55" s="6" t="s">
        <v>5</v>
      </c>
      <c r="E55">
        <v>-199</v>
      </c>
      <c r="M55">
        <v>-199</v>
      </c>
    </row>
    <row r="56" spans="1:14" x14ac:dyDescent="0.25">
      <c r="A56" t="s">
        <v>92</v>
      </c>
      <c r="C56" s="6" t="s">
        <v>5</v>
      </c>
      <c r="E56">
        <v>-199</v>
      </c>
      <c r="M56">
        <v>-199</v>
      </c>
    </row>
    <row r="57" spans="1:14" x14ac:dyDescent="0.25">
      <c r="A57" t="s">
        <v>93</v>
      </c>
      <c r="C57" s="6" t="s">
        <v>5</v>
      </c>
      <c r="E57">
        <v>-199</v>
      </c>
      <c r="M57">
        <v>-199</v>
      </c>
    </row>
    <row r="58" spans="1:14" x14ac:dyDescent="0.25">
      <c r="A58" t="s">
        <v>95</v>
      </c>
      <c r="C58" s="6" t="s">
        <v>5</v>
      </c>
      <c r="E58">
        <v>-199</v>
      </c>
      <c r="M58">
        <v>-199</v>
      </c>
    </row>
    <row r="59" spans="1:14" x14ac:dyDescent="0.25">
      <c r="A59" t="s">
        <v>97</v>
      </c>
      <c r="C59" s="6" t="s">
        <v>5</v>
      </c>
      <c r="E59">
        <v>-199</v>
      </c>
      <c r="M59">
        <v>-199</v>
      </c>
    </row>
    <row r="60" spans="1:14" x14ac:dyDescent="0.25">
      <c r="A60" t="s">
        <v>99</v>
      </c>
      <c r="C60" s="6" t="s">
        <v>5</v>
      </c>
      <c r="E60">
        <v>-259</v>
      </c>
      <c r="M60">
        <v>-259</v>
      </c>
    </row>
    <row r="61" spans="1:14" x14ac:dyDescent="0.25">
      <c r="A61" t="s">
        <v>101</v>
      </c>
      <c r="C61" s="6" t="s">
        <v>5</v>
      </c>
      <c r="E61">
        <v>-259</v>
      </c>
      <c r="M61">
        <v>-259</v>
      </c>
    </row>
    <row r="62" spans="1:14" x14ac:dyDescent="0.25">
      <c r="A62" t="s">
        <v>103</v>
      </c>
      <c r="C62" s="6" t="s">
        <v>5</v>
      </c>
      <c r="E62">
        <v>-259</v>
      </c>
      <c r="M62">
        <v>-259</v>
      </c>
    </row>
    <row r="63" spans="1:14" x14ac:dyDescent="0.25">
      <c r="A63" t="s">
        <v>105</v>
      </c>
      <c r="C63" s="6" t="s">
        <v>115</v>
      </c>
      <c r="E63">
        <v>-122</v>
      </c>
      <c r="M63">
        <v>-122</v>
      </c>
    </row>
    <row r="64" spans="1:14" x14ac:dyDescent="0.25">
      <c r="A64" t="s">
        <v>108</v>
      </c>
      <c r="C64" s="10" t="s">
        <v>54</v>
      </c>
      <c r="E64">
        <v>-656</v>
      </c>
      <c r="N64">
        <v>-656</v>
      </c>
    </row>
    <row r="65" spans="1:14" x14ac:dyDescent="0.25">
      <c r="A65" t="s">
        <v>109</v>
      </c>
      <c r="C65" s="10" t="s">
        <v>65</v>
      </c>
      <c r="E65">
        <v>-80</v>
      </c>
      <c r="N65">
        <v>-80</v>
      </c>
    </row>
    <row r="66" spans="1:14" x14ac:dyDescent="0.25">
      <c r="A66" t="s">
        <v>111</v>
      </c>
      <c r="C66" s="10" t="s">
        <v>31</v>
      </c>
      <c r="E66">
        <v>-325</v>
      </c>
      <c r="N66">
        <v>-325</v>
      </c>
    </row>
    <row r="67" spans="1:14" x14ac:dyDescent="0.25">
      <c r="A67" t="s">
        <v>112</v>
      </c>
      <c r="C67" s="10" t="s">
        <v>66</v>
      </c>
      <c r="E67">
        <v>-190</v>
      </c>
      <c r="N67">
        <v>-190</v>
      </c>
    </row>
    <row r="68" spans="1:14" x14ac:dyDescent="0.25">
      <c r="A68" t="s">
        <v>114</v>
      </c>
      <c r="C68" s="10" t="s">
        <v>9</v>
      </c>
      <c r="E68" s="1">
        <v>-2000</v>
      </c>
      <c r="F68" s="1"/>
      <c r="G68" s="1"/>
      <c r="H68" s="1"/>
      <c r="I68" s="1"/>
      <c r="J68" s="1"/>
      <c r="K68" s="1"/>
      <c r="L68" s="1"/>
      <c r="M68" s="1"/>
      <c r="N68" s="1">
        <v>-2000</v>
      </c>
    </row>
    <row r="69" spans="1:14" x14ac:dyDescent="0.25">
      <c r="A69" t="s">
        <v>116</v>
      </c>
      <c r="C69" s="10" t="s">
        <v>9</v>
      </c>
      <c r="E69">
        <v>-700</v>
      </c>
      <c r="N69">
        <v>-700</v>
      </c>
    </row>
    <row r="70" spans="1:14" x14ac:dyDescent="0.25">
      <c r="A70" t="s">
        <v>118</v>
      </c>
      <c r="C70" s="10" t="s">
        <v>52</v>
      </c>
      <c r="E70">
        <v>-304</v>
      </c>
      <c r="N70">
        <v>-304</v>
      </c>
    </row>
    <row r="71" spans="1:14" x14ac:dyDescent="0.25">
      <c r="A71" t="s">
        <v>119</v>
      </c>
      <c r="C71" s="10" t="s">
        <v>74</v>
      </c>
      <c r="E71">
        <v>-280</v>
      </c>
      <c r="N71">
        <v>-280</v>
      </c>
    </row>
    <row r="72" spans="1:14" x14ac:dyDescent="0.25">
      <c r="A72" t="s">
        <v>121</v>
      </c>
      <c r="C72" s="10" t="s">
        <v>117</v>
      </c>
      <c r="E72">
        <v>-300</v>
      </c>
      <c r="N72">
        <v>-300</v>
      </c>
    </row>
    <row r="73" spans="1:14" x14ac:dyDescent="0.25">
      <c r="A73" t="s">
        <v>123</v>
      </c>
      <c r="C73" s="10" t="s">
        <v>39</v>
      </c>
      <c r="E73">
        <v>-447</v>
      </c>
      <c r="N73">
        <v>-447</v>
      </c>
    </row>
    <row r="74" spans="1:14" x14ac:dyDescent="0.25">
      <c r="A74" t="s">
        <v>123</v>
      </c>
      <c r="C74" s="10" t="s">
        <v>28</v>
      </c>
      <c r="E74" s="1">
        <v>-1300</v>
      </c>
      <c r="F74" s="1"/>
      <c r="G74" s="1"/>
      <c r="H74" s="1"/>
      <c r="I74" s="1"/>
      <c r="J74" s="1"/>
      <c r="K74" s="1"/>
      <c r="L74" s="1"/>
      <c r="M74" s="1"/>
      <c r="N74" s="1">
        <v>-1300</v>
      </c>
    </row>
    <row r="75" spans="1:14" x14ac:dyDescent="0.25">
      <c r="A75" t="s">
        <v>124</v>
      </c>
      <c r="C75" s="10" t="s">
        <v>37</v>
      </c>
      <c r="E75" s="1">
        <v>-1077</v>
      </c>
      <c r="F75" s="1"/>
      <c r="G75" s="1"/>
      <c r="H75" s="1"/>
      <c r="I75" s="1"/>
      <c r="J75" s="1"/>
      <c r="K75" s="1"/>
      <c r="L75" s="1"/>
      <c r="M75" s="1"/>
      <c r="N75" s="1">
        <v>-1077</v>
      </c>
    </row>
    <row r="76" spans="1:14" x14ac:dyDescent="0.25">
      <c r="A76" t="s">
        <v>126</v>
      </c>
      <c r="C76" s="10" t="s">
        <v>44</v>
      </c>
      <c r="E76">
        <v>-185</v>
      </c>
      <c r="N76">
        <v>-185</v>
      </c>
    </row>
    <row r="77" spans="1:14" x14ac:dyDescent="0.25">
      <c r="A77" t="s">
        <v>127</v>
      </c>
      <c r="C77" s="10" t="s">
        <v>19</v>
      </c>
      <c r="E77">
        <v>-65</v>
      </c>
      <c r="N77">
        <v>-65</v>
      </c>
    </row>
    <row r="78" spans="1:14" x14ac:dyDescent="0.25">
      <c r="A78" t="s">
        <v>128</v>
      </c>
      <c r="C78" s="10" t="s">
        <v>46</v>
      </c>
      <c r="E78">
        <v>-709</v>
      </c>
      <c r="N78">
        <v>-709</v>
      </c>
    </row>
    <row r="79" spans="1:14" x14ac:dyDescent="0.25">
      <c r="A79" t="s">
        <v>130</v>
      </c>
      <c r="C79" s="10" t="s">
        <v>30</v>
      </c>
      <c r="E79" s="1">
        <v>-1226</v>
      </c>
      <c r="F79" s="1"/>
      <c r="G79" s="1"/>
      <c r="H79" s="1"/>
      <c r="I79" s="1"/>
      <c r="J79" s="1"/>
      <c r="K79" s="1"/>
      <c r="L79" s="1"/>
      <c r="M79" s="1"/>
      <c r="N79" s="1">
        <v>-1226</v>
      </c>
    </row>
    <row r="80" spans="1:14" x14ac:dyDescent="0.25">
      <c r="A80" t="s">
        <v>130</v>
      </c>
      <c r="C80" s="10" t="s">
        <v>100</v>
      </c>
      <c r="E80">
        <v>-500</v>
      </c>
      <c r="N80">
        <v>-500</v>
      </c>
    </row>
    <row r="81" spans="1:15" x14ac:dyDescent="0.25">
      <c r="A81" t="s">
        <v>132</v>
      </c>
      <c r="C81" s="10" t="s">
        <v>110</v>
      </c>
      <c r="E81" s="1">
        <v>-4990.9399999999996</v>
      </c>
      <c r="F81" s="1"/>
      <c r="G81" s="1"/>
      <c r="H81" s="1"/>
      <c r="I81" s="1"/>
      <c r="J81" s="1"/>
      <c r="K81" s="1"/>
      <c r="L81" s="1"/>
      <c r="M81" s="1"/>
      <c r="N81" s="1">
        <v>-4990.9399999999996</v>
      </c>
    </row>
    <row r="82" spans="1:15" x14ac:dyDescent="0.25">
      <c r="A82" t="s">
        <v>132</v>
      </c>
      <c r="C82" s="10" t="s">
        <v>64</v>
      </c>
      <c r="E82" s="1">
        <v>-2000</v>
      </c>
      <c r="F82" s="1"/>
      <c r="G82" s="1"/>
      <c r="H82" s="1"/>
      <c r="I82" s="1"/>
      <c r="J82" s="1"/>
      <c r="K82" s="1"/>
      <c r="L82" s="1"/>
      <c r="M82" s="1"/>
      <c r="N82" s="1">
        <v>-2000</v>
      </c>
    </row>
    <row r="83" spans="1:15" x14ac:dyDescent="0.25">
      <c r="A83" t="s">
        <v>135</v>
      </c>
      <c r="C83" s="13" t="s">
        <v>76</v>
      </c>
      <c r="E83">
        <v>-500</v>
      </c>
      <c r="O83">
        <v>-500</v>
      </c>
    </row>
    <row r="84" spans="1:15" x14ac:dyDescent="0.25">
      <c r="A84" t="s">
        <v>137</v>
      </c>
      <c r="C84" s="13" t="s">
        <v>75</v>
      </c>
      <c r="E84">
        <v>-760</v>
      </c>
      <c r="O84">
        <v>-760</v>
      </c>
    </row>
    <row r="85" spans="1:15" x14ac:dyDescent="0.25">
      <c r="C85" s="13" t="s">
        <v>83</v>
      </c>
      <c r="E85">
        <v>-261</v>
      </c>
      <c r="O85">
        <v>-261</v>
      </c>
    </row>
    <row r="86" spans="1:15" x14ac:dyDescent="0.25">
      <c r="A86" t="e">
        <f>SUM(#REF!)</f>
        <v>#REF!</v>
      </c>
      <c r="C86" s="13" t="s">
        <v>81</v>
      </c>
      <c r="E86">
        <v>-368</v>
      </c>
      <c r="O86">
        <v>-368</v>
      </c>
    </row>
    <row r="87" spans="1:15" x14ac:dyDescent="0.25">
      <c r="C87" s="13" t="s">
        <v>84</v>
      </c>
      <c r="E87" s="1">
        <v>-9200</v>
      </c>
      <c r="F87" s="1"/>
      <c r="G87" s="1"/>
      <c r="H87" s="1"/>
      <c r="I87" s="1"/>
      <c r="J87" s="1"/>
      <c r="K87" s="1"/>
      <c r="L87" s="1"/>
      <c r="M87" s="1"/>
      <c r="O87" s="1">
        <v>-9200</v>
      </c>
    </row>
    <row r="88" spans="1:15" x14ac:dyDescent="0.25">
      <c r="C88" s="13" t="s">
        <v>78</v>
      </c>
      <c r="E88">
        <v>-170</v>
      </c>
      <c r="O88">
        <v>-170</v>
      </c>
    </row>
    <row r="89" spans="1:15" x14ac:dyDescent="0.25">
      <c r="C89" s="13" t="s">
        <v>72</v>
      </c>
      <c r="E89">
        <v>-550</v>
      </c>
      <c r="O89">
        <v>-550</v>
      </c>
    </row>
    <row r="90" spans="1:15" x14ac:dyDescent="0.25">
      <c r="C90" s="13" t="s">
        <v>70</v>
      </c>
      <c r="E90" s="1">
        <v>-1100</v>
      </c>
      <c r="F90" s="1"/>
      <c r="G90" s="1"/>
      <c r="H90" s="1"/>
      <c r="I90" s="1"/>
      <c r="J90" s="1"/>
      <c r="K90" s="1"/>
      <c r="L90" s="1"/>
      <c r="M90" s="1"/>
      <c r="O90" s="1">
        <v>-1100</v>
      </c>
    </row>
    <row r="94" spans="1:15" x14ac:dyDescent="0.25">
      <c r="E94" s="1">
        <f>SUM(E2:E93)</f>
        <v>-32236.5</v>
      </c>
      <c r="F94" s="1">
        <f t="shared" ref="F94:O94" si="0">SUM(F2:F93)</f>
        <v>42000</v>
      </c>
      <c r="G94" s="1">
        <f t="shared" si="0"/>
        <v>-5928.4600000000009</v>
      </c>
      <c r="H94" s="1">
        <f t="shared" si="0"/>
        <v>-9864.0899999999965</v>
      </c>
      <c r="I94" s="1">
        <f t="shared" si="0"/>
        <v>-9692.1</v>
      </c>
      <c r="J94" s="1">
        <f t="shared" si="0"/>
        <v>-116.45</v>
      </c>
      <c r="K94" s="1">
        <f t="shared" si="0"/>
        <v>-11750</v>
      </c>
      <c r="L94" s="1">
        <f t="shared" si="0"/>
        <v>-4150.46</v>
      </c>
      <c r="M94" s="1">
        <f t="shared" si="0"/>
        <v>-2491</v>
      </c>
      <c r="N94" s="1">
        <f t="shared" si="0"/>
        <v>-17334.939999999999</v>
      </c>
      <c r="O94" s="1">
        <f t="shared" si="0"/>
        <v>-12909</v>
      </c>
    </row>
    <row r="97" spans="3:6" x14ac:dyDescent="0.25">
      <c r="C97" t="s">
        <v>144</v>
      </c>
      <c r="E97" s="1">
        <v>19148.25</v>
      </c>
    </row>
    <row r="98" spans="3:6" x14ac:dyDescent="0.25">
      <c r="C98" t="s">
        <v>145</v>
      </c>
      <c r="E98" s="1">
        <v>51384.75</v>
      </c>
    </row>
    <row r="99" spans="3:6" x14ac:dyDescent="0.25">
      <c r="C99" t="s">
        <v>146</v>
      </c>
      <c r="E99" s="1">
        <f xml:space="preserve"> E98-E97</f>
        <v>32236.5</v>
      </c>
    </row>
    <row r="100" spans="3:6" x14ac:dyDescent="0.25">
      <c r="F100" s="1"/>
    </row>
    <row r="102" spans="3:6" x14ac:dyDescent="0.25">
      <c r="F102" s="1"/>
    </row>
    <row r="104" spans="3:6" x14ac:dyDescent="0.25">
      <c r="C104" s="3" t="s">
        <v>188</v>
      </c>
    </row>
    <row r="105" spans="3:6" x14ac:dyDescent="0.25">
      <c r="C105" s="3" t="s">
        <v>189</v>
      </c>
    </row>
    <row r="106" spans="3:6" x14ac:dyDescent="0.25">
      <c r="C106" s="3" t="s">
        <v>190</v>
      </c>
    </row>
    <row r="107" spans="3:6" x14ac:dyDescent="0.25">
      <c r="C107" s="3" t="s">
        <v>191</v>
      </c>
    </row>
    <row r="108" spans="3:6" x14ac:dyDescent="0.25">
      <c r="C108" s="3" t="s">
        <v>192</v>
      </c>
    </row>
  </sheetData>
  <sortState xmlns:xlrd2="http://schemas.microsoft.com/office/spreadsheetml/2017/richdata2" ref="C2:E90">
    <sortCondition descending="1" sortBy="cellColor" ref="C2:C90" dxfId="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094-9993-4074-9C2A-549BD0D16658}">
  <dimension ref="A2:K39"/>
  <sheetViews>
    <sheetView workbookViewId="0"/>
  </sheetViews>
  <sheetFormatPr defaultRowHeight="15" x14ac:dyDescent="0.25"/>
  <cols>
    <col min="1" max="1" width="37.85546875" style="15" customWidth="1"/>
    <col min="2" max="4" width="9.140625" style="15"/>
    <col min="5" max="5" width="14.42578125" style="15" customWidth="1"/>
    <col min="6" max="6" width="12.140625" style="15" customWidth="1"/>
    <col min="7" max="7" width="9.140625" style="16"/>
    <col min="8" max="8" width="12.42578125" style="17" customWidth="1"/>
    <col min="9" max="9" width="9.140625" style="15"/>
    <col min="10" max="10" width="9.140625" style="23"/>
    <col min="11" max="11" width="10.85546875" style="18" customWidth="1"/>
  </cols>
  <sheetData>
    <row r="2" spans="1:11" x14ac:dyDescent="0.25">
      <c r="C2" s="15" t="s">
        <v>155</v>
      </c>
    </row>
    <row r="3" spans="1:11" ht="30" x14ac:dyDescent="0.25">
      <c r="B3" s="19">
        <v>2015</v>
      </c>
      <c r="C3" s="19">
        <v>2016</v>
      </c>
      <c r="D3" s="19">
        <v>2017</v>
      </c>
      <c r="E3" s="19">
        <v>2018</v>
      </c>
      <c r="F3" s="19">
        <v>2019</v>
      </c>
      <c r="G3" s="20">
        <v>2020</v>
      </c>
      <c r="H3" s="21" t="s">
        <v>156</v>
      </c>
      <c r="I3" s="19">
        <v>2021</v>
      </c>
      <c r="J3" s="2">
        <v>2022</v>
      </c>
      <c r="K3" s="22">
        <v>2023</v>
      </c>
    </row>
    <row r="4" spans="1:11" x14ac:dyDescent="0.25">
      <c r="A4" s="23" t="s">
        <v>157</v>
      </c>
      <c r="H4" s="24"/>
    </row>
    <row r="5" spans="1:11" x14ac:dyDescent="0.25">
      <c r="A5" s="15" t="s">
        <v>158</v>
      </c>
      <c r="B5" s="15">
        <v>1600</v>
      </c>
      <c r="C5" s="15">
        <v>1600</v>
      </c>
      <c r="D5" s="15">
        <v>2000</v>
      </c>
      <c r="E5" s="15">
        <v>2200</v>
      </c>
      <c r="F5" s="15">
        <v>2300</v>
      </c>
      <c r="G5" s="16">
        <v>700</v>
      </c>
      <c r="H5" s="24">
        <v>700</v>
      </c>
      <c r="I5" s="15">
        <v>150</v>
      </c>
      <c r="J5" s="2">
        <v>150</v>
      </c>
      <c r="K5" s="22">
        <v>150</v>
      </c>
    </row>
    <row r="6" spans="1:11" x14ac:dyDescent="0.25">
      <c r="A6" s="15" t="s">
        <v>159</v>
      </c>
      <c r="B6" s="15">
        <v>3050</v>
      </c>
      <c r="C6" s="15">
        <v>3500</v>
      </c>
      <c r="D6" s="15">
        <v>3500</v>
      </c>
      <c r="E6" s="15">
        <v>4000</v>
      </c>
      <c r="F6" s="15">
        <v>4200</v>
      </c>
      <c r="G6" s="16">
        <v>4400</v>
      </c>
      <c r="H6" s="24">
        <v>4400</v>
      </c>
      <c r="I6" s="15">
        <v>5000</v>
      </c>
      <c r="J6" s="23">
        <v>7000</v>
      </c>
      <c r="K6" s="18">
        <v>7000</v>
      </c>
    </row>
    <row r="7" spans="1:11" x14ac:dyDescent="0.25">
      <c r="A7" s="15" t="s">
        <v>160</v>
      </c>
      <c r="B7" s="15">
        <v>6843</v>
      </c>
      <c r="C7" s="15">
        <v>7000</v>
      </c>
      <c r="D7" s="15">
        <v>10000</v>
      </c>
      <c r="E7" s="15">
        <v>10000</v>
      </c>
      <c r="F7" s="15">
        <v>12000</v>
      </c>
      <c r="G7" s="16">
        <v>13000</v>
      </c>
      <c r="H7" s="24">
        <v>13000</v>
      </c>
      <c r="I7" s="15">
        <v>15000</v>
      </c>
      <c r="J7" s="23">
        <v>20000</v>
      </c>
      <c r="K7" s="18">
        <v>32000</v>
      </c>
    </row>
    <row r="8" spans="1:11" x14ac:dyDescent="0.25">
      <c r="A8" s="15" t="s">
        <v>161</v>
      </c>
      <c r="B8" s="15">
        <v>7711</v>
      </c>
      <c r="C8" s="15">
        <v>8000</v>
      </c>
      <c r="D8" s="15">
        <v>8000</v>
      </c>
      <c r="E8" s="15">
        <v>8000</v>
      </c>
      <c r="F8" s="15">
        <v>8700</v>
      </c>
      <c r="G8" s="16">
        <v>8800</v>
      </c>
      <c r="H8" s="24">
        <v>8800</v>
      </c>
      <c r="I8" s="15">
        <v>11000</v>
      </c>
      <c r="J8" s="23">
        <v>11000</v>
      </c>
      <c r="K8" s="18">
        <v>11000</v>
      </c>
    </row>
    <row r="9" spans="1:11" x14ac:dyDescent="0.25">
      <c r="A9" s="15" t="s">
        <v>162</v>
      </c>
      <c r="B9" s="15">
        <v>4500</v>
      </c>
      <c r="C9" s="15">
        <v>4700</v>
      </c>
      <c r="D9" s="15">
        <v>4800</v>
      </c>
      <c r="E9" s="15">
        <v>2700</v>
      </c>
      <c r="F9" s="15">
        <v>2800</v>
      </c>
      <c r="G9" s="16">
        <v>4000</v>
      </c>
      <c r="H9" s="24">
        <v>4000</v>
      </c>
      <c r="I9" s="15">
        <v>5000</v>
      </c>
      <c r="J9" s="23">
        <v>5000</v>
      </c>
      <c r="K9" s="18">
        <v>5000</v>
      </c>
    </row>
    <row r="10" spans="1:11" x14ac:dyDescent="0.25">
      <c r="A10" s="15" t="s">
        <v>163</v>
      </c>
      <c r="B10" s="15">
        <v>600</v>
      </c>
      <c r="C10" s="15">
        <v>800</v>
      </c>
      <c r="D10" s="15">
        <v>1000</v>
      </c>
      <c r="E10" s="15">
        <v>800</v>
      </c>
      <c r="F10" s="15">
        <v>1100</v>
      </c>
      <c r="G10" s="16">
        <v>2500</v>
      </c>
      <c r="H10" s="24">
        <v>2500</v>
      </c>
      <c r="I10" s="15">
        <v>3000</v>
      </c>
      <c r="J10" s="23">
        <v>3000</v>
      </c>
      <c r="K10" s="18">
        <v>3000</v>
      </c>
    </row>
    <row r="11" spans="1:11" x14ac:dyDescent="0.25">
      <c r="A11" s="15" t="s">
        <v>164</v>
      </c>
      <c r="B11" s="15">
        <v>1850</v>
      </c>
      <c r="C11" s="15">
        <v>2000</v>
      </c>
      <c r="D11" s="15">
        <v>2000</v>
      </c>
      <c r="E11" s="15">
        <v>2000</v>
      </c>
      <c r="F11" s="15">
        <v>2000</v>
      </c>
      <c r="G11" s="16">
        <v>2000</v>
      </c>
      <c r="H11" s="24">
        <v>2000</v>
      </c>
      <c r="I11" s="15">
        <v>2000</v>
      </c>
      <c r="J11" s="23">
        <v>0</v>
      </c>
      <c r="K11" s="18">
        <v>0</v>
      </c>
    </row>
    <row r="12" spans="1:11" x14ac:dyDescent="0.25">
      <c r="A12" s="15" t="s">
        <v>165</v>
      </c>
      <c r="B12" s="15">
        <v>1000</v>
      </c>
      <c r="C12" s="15">
        <v>1500</v>
      </c>
      <c r="D12" s="15">
        <v>1000</v>
      </c>
      <c r="E12" s="15">
        <v>1000</v>
      </c>
      <c r="F12" s="15">
        <v>1000</v>
      </c>
      <c r="G12" s="16">
        <v>2000</v>
      </c>
      <c r="H12" s="24">
        <v>2000</v>
      </c>
      <c r="I12" s="15">
        <v>2000</v>
      </c>
      <c r="J12" s="23">
        <v>3000</v>
      </c>
      <c r="K12" s="18">
        <v>3000</v>
      </c>
    </row>
    <row r="13" spans="1:11" x14ac:dyDescent="0.25">
      <c r="A13" s="23" t="s">
        <v>166</v>
      </c>
      <c r="B13" s="23">
        <f t="shared" ref="B13:J13" si="0">SUM(B5:B12)</f>
        <v>27154</v>
      </c>
      <c r="C13" s="23">
        <f t="shared" si="0"/>
        <v>29100</v>
      </c>
      <c r="D13" s="23">
        <f t="shared" si="0"/>
        <v>32300</v>
      </c>
      <c r="E13" s="25">
        <f t="shared" si="0"/>
        <v>30700</v>
      </c>
      <c r="F13" s="26">
        <f t="shared" si="0"/>
        <v>34100</v>
      </c>
      <c r="G13" s="27">
        <f t="shared" si="0"/>
        <v>37400</v>
      </c>
      <c r="H13" s="24">
        <f t="shared" si="0"/>
        <v>37400</v>
      </c>
      <c r="I13" s="28">
        <f t="shared" si="0"/>
        <v>43150</v>
      </c>
      <c r="J13" s="28">
        <f t="shared" si="0"/>
        <v>49150</v>
      </c>
      <c r="K13" s="29">
        <f t="shared" ref="K13" si="1">SUM(K5:K12)</f>
        <v>61150</v>
      </c>
    </row>
    <row r="14" spans="1:11" x14ac:dyDescent="0.25">
      <c r="H14" s="24"/>
    </row>
    <row r="15" spans="1:11" x14ac:dyDescent="0.25">
      <c r="A15" s="25" t="s">
        <v>167</v>
      </c>
      <c r="H15" s="24"/>
    </row>
    <row r="16" spans="1:11" x14ac:dyDescent="0.25">
      <c r="A16" s="15" t="s">
        <v>168</v>
      </c>
      <c r="C16" s="15">
        <v>7000</v>
      </c>
      <c r="H16" s="24"/>
    </row>
    <row r="17" spans="1:11" x14ac:dyDescent="0.25">
      <c r="A17" s="15" t="s">
        <v>169</v>
      </c>
      <c r="H17" s="24"/>
    </row>
    <row r="18" spans="1:11" x14ac:dyDescent="0.25">
      <c r="A18" s="15" t="s">
        <v>170</v>
      </c>
      <c r="D18" s="15">
        <v>1000</v>
      </c>
      <c r="E18" s="15">
        <v>1000</v>
      </c>
      <c r="F18" s="15">
        <v>1000</v>
      </c>
      <c r="G18" s="16">
        <v>5000</v>
      </c>
      <c r="H18" s="24">
        <v>5000</v>
      </c>
      <c r="I18" s="15">
        <v>5000</v>
      </c>
      <c r="J18" s="23">
        <v>5000</v>
      </c>
      <c r="K18" s="18">
        <v>5000</v>
      </c>
    </row>
    <row r="19" spans="1:11" x14ac:dyDescent="0.25">
      <c r="A19" s="30" t="s">
        <v>171</v>
      </c>
      <c r="D19" s="15">
        <v>1000</v>
      </c>
      <c r="E19" s="15">
        <v>2000</v>
      </c>
      <c r="G19" s="16">
        <v>5000</v>
      </c>
      <c r="H19" s="24">
        <v>5000</v>
      </c>
      <c r="I19" s="15">
        <v>5000</v>
      </c>
      <c r="J19" s="23">
        <v>5000</v>
      </c>
      <c r="K19" s="18">
        <v>5000</v>
      </c>
    </row>
    <row r="20" spans="1:11" x14ac:dyDescent="0.25">
      <c r="A20" s="30" t="s">
        <v>172</v>
      </c>
      <c r="H20" s="24"/>
      <c r="I20" s="30">
        <v>15000</v>
      </c>
      <c r="J20" s="23">
        <v>15000</v>
      </c>
      <c r="K20" s="18">
        <v>0</v>
      </c>
    </row>
    <row r="21" spans="1:11" x14ac:dyDescent="0.25">
      <c r="A21" s="15" t="s">
        <v>173</v>
      </c>
      <c r="C21" s="15">
        <v>1000</v>
      </c>
      <c r="D21" s="15">
        <v>1000</v>
      </c>
      <c r="E21" s="15">
        <v>1600</v>
      </c>
      <c r="F21" s="15">
        <v>1500</v>
      </c>
      <c r="G21" s="16">
        <v>1000</v>
      </c>
      <c r="H21" s="24">
        <v>1000</v>
      </c>
      <c r="I21" s="15">
        <v>1000</v>
      </c>
      <c r="J21" s="23">
        <v>2000</v>
      </c>
      <c r="K21" s="18">
        <v>2000</v>
      </c>
    </row>
    <row r="22" spans="1:11" x14ac:dyDescent="0.25">
      <c r="A22" s="15" t="s">
        <v>174</v>
      </c>
      <c r="D22" s="15">
        <v>2500</v>
      </c>
      <c r="E22" s="15">
        <v>3000</v>
      </c>
      <c r="F22" s="15">
        <v>3000</v>
      </c>
      <c r="G22" s="16">
        <v>3000</v>
      </c>
      <c r="H22" s="24">
        <v>3000</v>
      </c>
      <c r="I22" s="15">
        <v>5000</v>
      </c>
      <c r="J22" s="23">
        <v>5000</v>
      </c>
      <c r="K22" s="18">
        <v>5000</v>
      </c>
    </row>
    <row r="23" spans="1:11" x14ac:dyDescent="0.25">
      <c r="A23" s="15" t="s">
        <v>175</v>
      </c>
      <c r="D23" s="15">
        <v>5000</v>
      </c>
      <c r="F23" s="15">
        <v>15000</v>
      </c>
      <c r="H23" s="24"/>
    </row>
    <row r="24" spans="1:11" x14ac:dyDescent="0.25">
      <c r="A24" s="15" t="s">
        <v>176</v>
      </c>
      <c r="C24" s="15">
        <f>SUM(C15:C23)</f>
        <v>8000</v>
      </c>
      <c r="D24" s="15">
        <f>SUM(D15:D23)</f>
        <v>10500</v>
      </c>
      <c r="E24" s="15">
        <v>10000</v>
      </c>
      <c r="F24" s="15">
        <v>8000</v>
      </c>
      <c r="G24" s="16">
        <v>8000</v>
      </c>
      <c r="H24" s="24">
        <v>8000</v>
      </c>
      <c r="I24" s="15">
        <v>8000</v>
      </c>
      <c r="J24" s="23">
        <v>10000</v>
      </c>
      <c r="K24" s="18">
        <v>15000</v>
      </c>
    </row>
    <row r="25" spans="1:11" x14ac:dyDescent="0.25">
      <c r="A25" s="15" t="s">
        <v>177</v>
      </c>
      <c r="G25" s="16">
        <v>70000</v>
      </c>
      <c r="H25" s="24"/>
    </row>
    <row r="26" spans="1:11" x14ac:dyDescent="0.25">
      <c r="A26" s="26" t="s">
        <v>178</v>
      </c>
      <c r="B26" s="26"/>
      <c r="C26" s="26">
        <f>SUM(C16:C24)</f>
        <v>16000</v>
      </c>
      <c r="D26" s="26">
        <f>SUM(D16:D24)</f>
        <v>21000</v>
      </c>
      <c r="E26" s="26">
        <f>SUM(E16:E24)</f>
        <v>17600</v>
      </c>
      <c r="F26" s="26">
        <f>SUM(F16:F24)</f>
        <v>28500</v>
      </c>
      <c r="G26" s="27">
        <f>SUM(G16:G25)</f>
        <v>92000</v>
      </c>
      <c r="H26" s="24">
        <f>SUM(H16:H25)</f>
        <v>22000</v>
      </c>
      <c r="I26" s="28">
        <f>SUM(I16:I25)</f>
        <v>39000</v>
      </c>
      <c r="J26" s="28">
        <f>SUM(J16:J25)</f>
        <v>42000</v>
      </c>
      <c r="K26" s="29">
        <f>SUM(K16:K25)</f>
        <v>32000</v>
      </c>
    </row>
    <row r="27" spans="1:11" x14ac:dyDescent="0.25">
      <c r="C27" s="25"/>
      <c r="D27" s="25"/>
      <c r="E27" s="25"/>
      <c r="F27" s="26"/>
      <c r="H27" s="24"/>
    </row>
    <row r="28" spans="1:11" x14ac:dyDescent="0.25">
      <c r="A28" s="26" t="s">
        <v>179</v>
      </c>
      <c r="B28" s="26"/>
      <c r="C28" s="26">
        <f t="shared" ref="C28:J28" si="2">SUM(C13,C26)</f>
        <v>45100</v>
      </c>
      <c r="D28" s="26">
        <f t="shared" si="2"/>
        <v>53300</v>
      </c>
      <c r="E28" s="26">
        <f t="shared" si="2"/>
        <v>48300</v>
      </c>
      <c r="F28" s="26">
        <f t="shared" si="2"/>
        <v>62600</v>
      </c>
      <c r="G28" s="27">
        <f t="shared" si="2"/>
        <v>129400</v>
      </c>
      <c r="H28" s="24">
        <f t="shared" si="2"/>
        <v>59400</v>
      </c>
      <c r="I28" s="28">
        <f t="shared" si="2"/>
        <v>82150</v>
      </c>
      <c r="J28" s="28">
        <f t="shared" si="2"/>
        <v>91150</v>
      </c>
      <c r="K28" s="29">
        <f t="shared" ref="K28" si="3">SUM(K13,K26)</f>
        <v>93150</v>
      </c>
    </row>
    <row r="29" spans="1:11" x14ac:dyDescent="0.25">
      <c r="H29" s="24"/>
    </row>
    <row r="30" spans="1:11" x14ac:dyDescent="0.25">
      <c r="A30" s="15" t="s">
        <v>180</v>
      </c>
      <c r="B30" s="15">
        <v>25000</v>
      </c>
      <c r="C30" s="15">
        <v>25000</v>
      </c>
      <c r="D30" s="15">
        <v>25000</v>
      </c>
      <c r="E30" s="15">
        <v>30000</v>
      </c>
      <c r="F30" s="15">
        <v>30000</v>
      </c>
      <c r="G30" s="16">
        <v>30000</v>
      </c>
      <c r="H30" s="24">
        <v>30000</v>
      </c>
      <c r="I30" s="15">
        <v>30000</v>
      </c>
      <c r="K30" s="18">
        <v>30000</v>
      </c>
    </row>
    <row r="31" spans="1:11" x14ac:dyDescent="0.25">
      <c r="A31" s="15" t="s">
        <v>181</v>
      </c>
      <c r="B31" s="15">
        <v>19000</v>
      </c>
      <c r="C31" s="15">
        <v>18000</v>
      </c>
      <c r="D31" s="15">
        <f>150*120</f>
        <v>18000</v>
      </c>
      <c r="E31" s="15">
        <v>18000</v>
      </c>
      <c r="F31" s="31">
        <f>150*150</f>
        <v>22500</v>
      </c>
      <c r="G31" s="16">
        <v>30000</v>
      </c>
      <c r="H31" s="24">
        <v>30000</v>
      </c>
    </row>
    <row r="32" spans="1:11" x14ac:dyDescent="0.25">
      <c r="A32" s="15" t="s">
        <v>182</v>
      </c>
      <c r="B32" s="15">
        <v>19000</v>
      </c>
      <c r="C32" s="15">
        <v>18000</v>
      </c>
      <c r="D32" s="15">
        <f>150*120</f>
        <v>18000</v>
      </c>
      <c r="E32" s="15">
        <v>18000</v>
      </c>
      <c r="F32" s="31">
        <f>150*150</f>
        <v>22500</v>
      </c>
      <c r="G32" s="16">
        <v>30000</v>
      </c>
      <c r="H32" s="24">
        <v>30000</v>
      </c>
      <c r="I32" s="15">
        <v>30000</v>
      </c>
      <c r="J32" s="23">
        <v>35000</v>
      </c>
      <c r="K32" s="18">
        <v>40000</v>
      </c>
    </row>
    <row r="33" spans="1:11" x14ac:dyDescent="0.25">
      <c r="A33" s="23" t="s">
        <v>183</v>
      </c>
      <c r="B33" s="23">
        <f t="shared" ref="B33:J33" si="4">SUM(B30:B32)</f>
        <v>63000</v>
      </c>
      <c r="C33" s="23">
        <f t="shared" si="4"/>
        <v>61000</v>
      </c>
      <c r="D33" s="23">
        <f t="shared" si="4"/>
        <v>61000</v>
      </c>
      <c r="E33" s="15">
        <f t="shared" si="4"/>
        <v>66000</v>
      </c>
      <c r="F33" s="23">
        <f t="shared" si="4"/>
        <v>75000</v>
      </c>
      <c r="G33" s="27">
        <f t="shared" si="4"/>
        <v>90000</v>
      </c>
      <c r="H33" s="24">
        <f t="shared" si="4"/>
        <v>90000</v>
      </c>
      <c r="I33" s="28">
        <f t="shared" si="4"/>
        <v>60000</v>
      </c>
      <c r="J33" s="28">
        <f t="shared" si="4"/>
        <v>35000</v>
      </c>
      <c r="K33" s="29">
        <f t="shared" ref="K33" si="5">SUM(K30:K32)</f>
        <v>70000</v>
      </c>
    </row>
    <row r="34" spans="1:11" x14ac:dyDescent="0.25">
      <c r="A34" s="15" t="s">
        <v>184</v>
      </c>
      <c r="D34" s="25"/>
      <c r="F34" s="15">
        <f t="shared" ref="F34:K34" si="6">SUM(F33-F28)</f>
        <v>12400</v>
      </c>
      <c r="G34" s="16">
        <f t="shared" si="6"/>
        <v>-39400</v>
      </c>
      <c r="H34" s="24">
        <f t="shared" si="6"/>
        <v>30600</v>
      </c>
      <c r="I34" s="15">
        <f t="shared" si="6"/>
        <v>-22150</v>
      </c>
      <c r="J34" s="23">
        <f t="shared" si="6"/>
        <v>-56150</v>
      </c>
      <c r="K34" s="18">
        <f t="shared" si="6"/>
        <v>-23150</v>
      </c>
    </row>
    <row r="35" spans="1:11" x14ac:dyDescent="0.25">
      <c r="A35" s="15" t="s">
        <v>185</v>
      </c>
      <c r="F35" s="31">
        <v>9380</v>
      </c>
      <c r="G35" s="16">
        <v>29800</v>
      </c>
      <c r="H35" s="24">
        <v>29800</v>
      </c>
      <c r="I35" s="15">
        <v>51000</v>
      </c>
      <c r="J35" s="23">
        <v>51000</v>
      </c>
      <c r="K35" s="18">
        <v>19000</v>
      </c>
    </row>
    <row r="36" spans="1:11" x14ac:dyDescent="0.25">
      <c r="A36" s="15" t="s">
        <v>146</v>
      </c>
      <c r="F36" s="26">
        <f>SUM(F34+F35)</f>
        <v>21780</v>
      </c>
      <c r="G36" s="27">
        <f>SUM(G34:G35)</f>
        <v>-9600</v>
      </c>
      <c r="H36" s="24">
        <f>SUM(H34:H35)</f>
        <v>60400</v>
      </c>
      <c r="I36" s="27">
        <f>SUM(I34:I35)</f>
        <v>28850</v>
      </c>
      <c r="J36" s="27">
        <f>SUM(J34:J35)</f>
        <v>-5150</v>
      </c>
      <c r="K36" s="32">
        <f>SUM(K34:K35)</f>
        <v>-4150</v>
      </c>
    </row>
    <row r="37" spans="1:11" ht="105" x14ac:dyDescent="0.25">
      <c r="A37" s="30"/>
      <c r="H37" s="24" t="s">
        <v>186</v>
      </c>
      <c r="J37" s="24" t="s">
        <v>187</v>
      </c>
      <c r="K37" s="33" t="s">
        <v>193</v>
      </c>
    </row>
    <row r="38" spans="1:11" x14ac:dyDescent="0.25">
      <c r="H38" s="24"/>
    </row>
    <row r="39" spans="1:11" x14ac:dyDescent="0.25">
      <c r="H3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Kontobevægelser</vt:lpstr>
      <vt:lpstr>Regnskab 2022</vt:lpstr>
      <vt:lpstr>Budget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dcterms:created xsi:type="dcterms:W3CDTF">2023-01-09T09:34:29Z</dcterms:created>
  <dcterms:modified xsi:type="dcterms:W3CDTF">2023-01-09T12:56:59Z</dcterms:modified>
</cp:coreProperties>
</file>